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ys67019us\Desktop\池田市・茨木市・箕面市・豊能郡各部数\"/>
    </mc:Choice>
  </mc:AlternateContent>
  <bookViews>
    <workbookView xWindow="-15" yWindow="-15" windowWidth="12720" windowHeight="12915" firstSheet="1" activeTab="2"/>
  </bookViews>
  <sheets>
    <sheet name="注意事項" sheetId="11" r:id="rId1"/>
    <sheet name="配布部数一覧表" sheetId="6" r:id="rId2"/>
    <sheet name="部数表" sheetId="9" r:id="rId3"/>
    <sheet name="総部数_大阪府" sheetId="12" r:id="rId4"/>
    <sheet name="Map画像" sheetId="13" r:id="rId5"/>
  </sheets>
  <externalReferences>
    <externalReference r:id="rId6"/>
  </externalReferences>
  <definedNames>
    <definedName name="_xlnm.Print_Area" localSheetId="4">Map画像!$A$1:$AW$166</definedName>
    <definedName name="_xlnm.Print_Titles" localSheetId="4">Map画像!$1:$2</definedName>
    <definedName name="_xlnm.Print_Titles" localSheetId="3">総部数_大阪府!$1:$5</definedName>
    <definedName name="_xlnm.Print_Titles" localSheetId="1">配布部数一覧表!$1:$2</definedName>
    <definedName name="_xlnm.Print_Titles" localSheetId="2">部数表!$1:$8</definedName>
    <definedName name="部数表フッタ_コメント">部数表!$B$14</definedName>
    <definedName name="部数表ヘッダ_サイズ">部数表!$AF$4</definedName>
    <definedName name="部数表ヘッダ_スポンサー">部数表!$H$4</definedName>
    <definedName name="部数表ヘッダ_タイトル">部数表!$H$5</definedName>
    <definedName name="部数表ヘッダ_更新日">部数表!$BD$3</definedName>
    <definedName name="部数表ヘッダ_作成日">部数表!$BD$4</definedName>
    <definedName name="部数表ヘッダ_折込日">部数表!$AF$3</definedName>
    <definedName name="部数表ヘッダ_得意先">部数表!$H$3</definedName>
    <definedName name="部数表ヘッダ_配布枚数">部数表!$AF$5</definedName>
    <definedName name="部数表ヘッダ_備考">部数表!$BD$5</definedName>
    <definedName name="部数表明細_区域指定">部数表!$AD$7:$AX$14</definedName>
    <definedName name="部数表明細_日経部数" localSheetId="2">部数表!$T$7:$AC$14</definedName>
    <definedName name="部数表明細_媒体グループ" localSheetId="3">部数表!#REF!</definedName>
    <definedName name="部数表明細_媒体グループ" localSheetId="0">[1]部数表!#REF!</definedName>
    <definedName name="部数表明細_媒体グループ">部数表!#REF!</definedName>
  </definedNames>
  <calcPr calcId="162913"/>
</workbook>
</file>

<file path=xl/calcChain.xml><?xml version="1.0" encoding="utf-8"?>
<calcChain xmlns="http://schemas.openxmlformats.org/spreadsheetml/2006/main">
  <c r="C76" i="12" l="1"/>
  <c r="J78" i="12"/>
  <c r="I78" i="12"/>
  <c r="H78" i="12"/>
  <c r="H80" i="12" s="1"/>
  <c r="G78" i="12"/>
  <c r="F78" i="12"/>
  <c r="E78" i="12"/>
  <c r="D78" i="12"/>
  <c r="C78" i="12"/>
  <c r="J34" i="12"/>
  <c r="I34" i="12"/>
  <c r="H34" i="12"/>
  <c r="G34" i="12"/>
  <c r="F34" i="12"/>
  <c r="E34" i="12"/>
  <c r="E80" i="12" s="1"/>
  <c r="D34" i="12"/>
  <c r="D80" i="12" s="1"/>
  <c r="C34" i="12"/>
  <c r="G8" i="12"/>
  <c r="G80" i="12" s="1"/>
  <c r="F8" i="12"/>
  <c r="F80" i="12" s="1"/>
  <c r="E8" i="12"/>
  <c r="J8" i="12"/>
  <c r="J80" i="12" s="1"/>
  <c r="I8" i="12"/>
  <c r="I80" i="12" s="1"/>
  <c r="H8" i="12"/>
  <c r="D8" i="12"/>
  <c r="C8" i="12"/>
  <c r="B3" i="6"/>
  <c r="C3" i="6"/>
  <c r="C5" i="6" s="1"/>
  <c r="B5" i="6"/>
  <c r="G4" i="6"/>
  <c r="FP13" i="9"/>
  <c r="FK13" i="9"/>
  <c r="FF13" i="9"/>
  <c r="F3" i="6" s="1"/>
  <c r="F5" i="6" s="1"/>
  <c r="FB13" i="9"/>
  <c r="DS13" i="9"/>
  <c r="DN13" i="9"/>
  <c r="DI13" i="9"/>
  <c r="E3" i="6" s="1"/>
  <c r="DE13" i="9"/>
  <c r="BV13" i="9"/>
  <c r="BQ13" i="9"/>
  <c r="BL13" i="9"/>
  <c r="D3" i="6" s="1"/>
  <c r="BH13" i="9"/>
  <c r="Y13" i="9"/>
  <c r="T13" i="9"/>
  <c r="O13" i="9"/>
  <c r="A12" i="9" s="1"/>
  <c r="AF5" i="9" s="1"/>
  <c r="K13" i="9"/>
  <c r="A11" i="9" s="1"/>
  <c r="E5" i="6" l="1"/>
  <c r="E7" i="6"/>
  <c r="D5" i="6"/>
  <c r="D7" i="6"/>
  <c r="G3" i="6"/>
  <c r="G5" i="6" s="1"/>
  <c r="F7" i="6"/>
  <c r="C7" i="6" l="1"/>
  <c r="G7" i="6" l="1"/>
</calcChain>
</file>

<file path=xl/sharedStrings.xml><?xml version="1.0" encoding="utf-8"?>
<sst xmlns="http://schemas.openxmlformats.org/spreadsheetml/2006/main" count="223" uniqueCount="161">
  <si>
    <t>地区名</t>
  </si>
  <si>
    <t>計</t>
  </si>
  <si>
    <t>世帯数</t>
  </si>
  <si>
    <t>合計</t>
  </si>
  <si>
    <t>配布部数一覧表</t>
    <rPh sb="0" eb="2">
      <t>ハイフ</t>
    </rPh>
    <rPh sb="2" eb="4">
      <t>ブスウ</t>
    </rPh>
    <rPh sb="4" eb="6">
      <t>イチラン</t>
    </rPh>
    <rPh sb="6" eb="7">
      <t>ヒョウ</t>
    </rPh>
    <phoneticPr fontId="1"/>
  </si>
  <si>
    <t>総　合　計</t>
    <rPh sb="0" eb="1">
      <t>ソウ</t>
    </rPh>
    <rPh sb="2" eb="3">
      <t>ゴウ</t>
    </rPh>
    <rPh sb="4" eb="5">
      <t>ケイ</t>
    </rPh>
    <phoneticPr fontId="1"/>
  </si>
  <si>
    <t>日経部数</t>
    <rPh sb="0" eb="2">
      <t>ニッケイ</t>
    </rPh>
    <rPh sb="2" eb="4">
      <t>ブスウ</t>
    </rPh>
    <phoneticPr fontId="1"/>
  </si>
  <si>
    <t>本紙部数</t>
    <rPh sb="0" eb="2">
      <t>ホンシ</t>
    </rPh>
    <rPh sb="2" eb="4">
      <t>ブスウ</t>
    </rPh>
    <phoneticPr fontId="1"/>
  </si>
  <si>
    <t>CD</t>
    <phoneticPr fontId="1"/>
  </si>
  <si>
    <t>折込日</t>
    <rPh sb="0" eb="2">
      <t>オリコミ</t>
    </rPh>
    <rPh sb="2" eb="3">
      <t>ビ</t>
    </rPh>
    <phoneticPr fontId="1"/>
  </si>
  <si>
    <t>得意先</t>
    <rPh sb="0" eb="3">
      <t>トクイサキ</t>
    </rPh>
    <phoneticPr fontId="1"/>
  </si>
  <si>
    <t>備考</t>
    <rPh sb="0" eb="2">
      <t>ビコウ</t>
    </rPh>
    <phoneticPr fontId="1"/>
  </si>
  <si>
    <t>更新日</t>
    <rPh sb="0" eb="3">
      <t>コウシンビ</t>
    </rPh>
    <phoneticPr fontId="1"/>
  </si>
  <si>
    <t>作成日</t>
    <rPh sb="0" eb="3">
      <t>サクセイビ</t>
    </rPh>
    <phoneticPr fontId="1"/>
  </si>
  <si>
    <t>都道府県名</t>
    <rPh sb="0" eb="4">
      <t>トドウフケン</t>
    </rPh>
    <rPh sb="4" eb="5">
      <t>メイ</t>
    </rPh>
    <phoneticPr fontId="1"/>
  </si>
  <si>
    <t>市区群</t>
    <rPh sb="0" eb="2">
      <t>シク</t>
    </rPh>
    <rPh sb="2" eb="3">
      <t>グン</t>
    </rPh>
    <phoneticPr fontId="1"/>
  </si>
  <si>
    <t>政令指定都市名</t>
    <rPh sb="0" eb="2">
      <t>セイレイ</t>
    </rPh>
    <rPh sb="2" eb="4">
      <t>シテイ</t>
    </rPh>
    <rPh sb="4" eb="6">
      <t>トシ</t>
    </rPh>
    <rPh sb="6" eb="7">
      <t>メイ</t>
    </rPh>
    <phoneticPr fontId="1"/>
  </si>
  <si>
    <t>小計</t>
    <rPh sb="0" eb="2">
      <t>ショウケイ</t>
    </rPh>
    <phoneticPr fontId="1"/>
  </si>
  <si>
    <t>タイトル</t>
    <phoneticPr fontId="1"/>
  </si>
  <si>
    <t>サイズ</t>
    <phoneticPr fontId="1"/>
  </si>
  <si>
    <t>配布数</t>
    <rPh sb="0" eb="2">
      <t>ハイフ</t>
    </rPh>
    <rPh sb="2" eb="3">
      <t>スウ</t>
    </rPh>
    <phoneticPr fontId="1"/>
  </si>
  <si>
    <t>区域指定（全角２６文字以内）</t>
    <rPh sb="0" eb="2">
      <t>クイキ</t>
    </rPh>
    <rPh sb="2" eb="4">
      <t>シテイ</t>
    </rPh>
    <rPh sb="5" eb="7">
      <t>ゼンカク</t>
    </rPh>
    <rPh sb="9" eb="11">
      <t>モジ</t>
    </rPh>
    <rPh sb="11" eb="13">
      <t>イナイ</t>
    </rPh>
    <phoneticPr fontId="1"/>
  </si>
  <si>
    <t>■部数表</t>
    <rPh sb="1" eb="3">
      <t>ブスウ</t>
    </rPh>
    <rPh sb="3" eb="4">
      <t>ヒョウ</t>
    </rPh>
    <phoneticPr fontId="1"/>
  </si>
  <si>
    <t>＜部数表の入力項目＞</t>
    <rPh sb="1" eb="3">
      <t>ブスウ</t>
    </rPh>
    <rPh sb="3" eb="4">
      <t>ヒョウ</t>
    </rPh>
    <rPh sb="5" eb="7">
      <t>ニュウリョク</t>
    </rPh>
    <rPh sb="7" eb="9">
      <t>コウモク</t>
    </rPh>
    <phoneticPr fontId="1"/>
  </si>
  <si>
    <t>全角50文字まで入力可能です。</t>
    <rPh sb="8" eb="10">
      <t>ニュウリョク</t>
    </rPh>
    <rPh sb="10" eb="12">
      <t>カノウ</t>
    </rPh>
    <phoneticPr fontId="1"/>
  </si>
  <si>
    <t>区域指定</t>
    <rPh sb="0" eb="2">
      <t>クイキ</t>
    </rPh>
    <rPh sb="2" eb="4">
      <t>シテイ</t>
    </rPh>
    <phoneticPr fontId="1"/>
  </si>
  <si>
    <t>＜折込不可販売店　色見本＞</t>
    <rPh sb="1" eb="3">
      <t>オリコミ</t>
    </rPh>
    <rPh sb="3" eb="5">
      <t>フカ</t>
    </rPh>
    <rPh sb="5" eb="8">
      <t>ハンバイテン</t>
    </rPh>
    <rPh sb="9" eb="12">
      <t>イロミホン</t>
    </rPh>
    <phoneticPr fontId="1"/>
  </si>
  <si>
    <t>「月曜日」に折込ができない販売店です。</t>
    <rPh sb="13" eb="16">
      <t>ハンバイテン</t>
    </rPh>
    <phoneticPr fontId="1"/>
  </si>
  <si>
    <t>「祝日の翌日」に折込ができない販売店です。</t>
    <rPh sb="4" eb="6">
      <t>ヨクジツ</t>
    </rPh>
    <rPh sb="8" eb="10">
      <t>オリコミ</t>
    </rPh>
    <phoneticPr fontId="1"/>
  </si>
  <si>
    <t>「休刊日の翌日」に折込ができない販売店です。</t>
    <rPh sb="5" eb="7">
      <t>ヨクジツ</t>
    </rPh>
    <phoneticPr fontId="1"/>
  </si>
  <si>
    <t>「月曜日」と「祝日の翌日」に折込ができない販売店です。</t>
    <rPh sb="10" eb="12">
      <t>ヨクジツ</t>
    </rPh>
    <phoneticPr fontId="1"/>
  </si>
  <si>
    <t>「月曜日」と「休刊日の翌日」に折込ができない販売店です。</t>
    <rPh sb="11" eb="13">
      <t>ヨクジツ</t>
    </rPh>
    <phoneticPr fontId="1"/>
  </si>
  <si>
    <t>「月曜日」と「祝日の翌日」と「休刊日翌日」に折込ができない販売店です。</t>
    <rPh sb="10" eb="12">
      <t>ヨクジツ</t>
    </rPh>
    <rPh sb="18" eb="20">
      <t>ヨクジツ</t>
    </rPh>
    <phoneticPr fontId="1"/>
  </si>
  <si>
    <r>
      <t>2017年7月1日の場合は、「2017/07/01」のように入力してください。
記号、数字は</t>
    </r>
    <r>
      <rPr>
        <sz val="11"/>
        <color rgb="FFFF0000"/>
        <rFont val="ＭＳ Ｐゴシック"/>
        <family val="3"/>
        <charset val="128"/>
      </rPr>
      <t>半角</t>
    </r>
    <r>
      <rPr>
        <sz val="11"/>
        <rFont val="ＭＳ Ｐゴシック"/>
        <family val="3"/>
        <charset val="128"/>
      </rPr>
      <t>をご利用ください。</t>
    </r>
    <rPh sb="4" eb="5">
      <t>ネン</t>
    </rPh>
    <rPh sb="6" eb="7">
      <t>ガツ</t>
    </rPh>
    <rPh sb="8" eb="9">
      <t>ヒ</t>
    </rPh>
    <rPh sb="10" eb="12">
      <t>バアイ</t>
    </rPh>
    <phoneticPr fontId="1"/>
  </si>
  <si>
    <r>
      <rPr>
        <sz val="11"/>
        <color rgb="FFFF0000"/>
        <rFont val="ＭＳ Ｐゴシック"/>
        <family val="3"/>
        <charset val="128"/>
      </rPr>
      <t>半角</t>
    </r>
    <r>
      <rPr>
        <sz val="11"/>
        <rFont val="ＭＳ Ｐゴシック"/>
        <family val="3"/>
        <charset val="128"/>
      </rPr>
      <t>英数4文字まで入力可能です。</t>
    </r>
    <rPh sb="0" eb="2">
      <t>ハンカク</t>
    </rPh>
    <rPh sb="2" eb="4">
      <t>エイスウ</t>
    </rPh>
    <rPh sb="5" eb="7">
      <t>モジ</t>
    </rPh>
    <rPh sb="9" eb="11">
      <t>ニュウリョク</t>
    </rPh>
    <rPh sb="11" eb="13">
      <t>カノウ</t>
    </rPh>
    <phoneticPr fontId="1"/>
  </si>
  <si>
    <t>■総部数</t>
    <rPh sb="1" eb="2">
      <t>ソウ</t>
    </rPh>
    <rPh sb="2" eb="4">
      <t>ブスウ</t>
    </rPh>
    <phoneticPr fontId="1"/>
  </si>
  <si>
    <t>■配布部数一覧表</t>
    <phoneticPr fontId="1"/>
  </si>
  <si>
    <t>ｽﾎﾟﾝｻｰ</t>
    <phoneticPr fontId="1"/>
  </si>
  <si>
    <t>タイトル</t>
    <phoneticPr fontId="1"/>
  </si>
  <si>
    <t>サイズ</t>
    <phoneticPr fontId="1"/>
  </si>
  <si>
    <r>
      <t>1～99999の</t>
    </r>
    <r>
      <rPr>
        <sz val="11"/>
        <color rgb="FFFF0000"/>
        <rFont val="ＭＳ Ｐゴシック"/>
        <family val="3"/>
        <charset val="128"/>
      </rPr>
      <t>半角</t>
    </r>
    <r>
      <rPr>
        <sz val="11"/>
        <rFont val="ＭＳ Ｐゴシック"/>
        <family val="3"/>
        <charset val="128"/>
      </rPr>
      <t>数値を入力してください。</t>
    </r>
    <phoneticPr fontId="1"/>
  </si>
  <si>
    <t>ご注意とお願い</t>
    <rPh sb="1" eb="3">
      <t>チュウイ</t>
    </rPh>
    <rPh sb="5" eb="6">
      <t>ネガ</t>
    </rPh>
    <phoneticPr fontId="1"/>
  </si>
  <si>
    <r>
      <rPr>
        <sz val="11"/>
        <rFont val="ＭＳ Ｐゴシック"/>
        <family val="3"/>
        <charset val="128"/>
      </rPr>
      <t>指定をした市区郡の合計部数を表示します。
下線のついている地区名をクリックすると、部数表の該当地区行へ移動できます。
データの編集はできません。</t>
    </r>
    <rPh sb="0" eb="2">
      <t>シテイ</t>
    </rPh>
    <rPh sb="5" eb="7">
      <t>シク</t>
    </rPh>
    <rPh sb="7" eb="8">
      <t>グン</t>
    </rPh>
    <rPh sb="9" eb="11">
      <t>ゴウケイ</t>
    </rPh>
    <rPh sb="11" eb="13">
      <t>ブスウ</t>
    </rPh>
    <rPh sb="14" eb="16">
      <t>ヒョウジ</t>
    </rPh>
    <rPh sb="21" eb="23">
      <t>カセン</t>
    </rPh>
    <rPh sb="29" eb="32">
      <t>チクメイ</t>
    </rPh>
    <rPh sb="41" eb="43">
      <t>ブスウ</t>
    </rPh>
    <rPh sb="43" eb="44">
      <t>ヒョウ</t>
    </rPh>
    <rPh sb="45" eb="47">
      <t>ガイトウ</t>
    </rPh>
    <rPh sb="47" eb="49">
      <t>チク</t>
    </rPh>
    <rPh sb="49" eb="50">
      <t>ギョウ</t>
    </rPh>
    <rPh sb="51" eb="53">
      <t>イドウ</t>
    </rPh>
    <phoneticPr fontId="1"/>
  </si>
  <si>
    <r>
      <rPr>
        <sz val="11"/>
        <rFont val="ＭＳ Ｐゴシック"/>
        <family val="3"/>
        <charset val="128"/>
      </rPr>
      <t>配布指定部数の入力が行えます。
水色背景が入力可能箇所です。
入力方法は以下の＜部数表の入力項目＞をご参照ください。
【ご注意ください】
一部の販売店で、月曜日・祝日の翌日・休刊日の翌日に折込ができません。
下記の＜折込不可販売店　色見本＞をご参照のもと、ご注意をお願いします。</t>
    </r>
    <rPh sb="0" eb="2">
      <t>ハイフ</t>
    </rPh>
    <rPh sb="2" eb="4">
      <t>シテイ</t>
    </rPh>
    <rPh sb="4" eb="6">
      <t>ブスウ</t>
    </rPh>
    <rPh sb="7" eb="9">
      <t>ニュウリョク</t>
    </rPh>
    <rPh sb="10" eb="11">
      <t>オコナ</t>
    </rPh>
    <rPh sb="16" eb="18">
      <t>ミズイロ</t>
    </rPh>
    <rPh sb="51" eb="53">
      <t>サンショウ</t>
    </rPh>
    <rPh sb="61" eb="63">
      <t>チュウイ</t>
    </rPh>
    <rPh sb="69" eb="71">
      <t>イチブ</t>
    </rPh>
    <rPh sb="72" eb="75">
      <t>ハンバイテン</t>
    </rPh>
    <rPh sb="77" eb="79">
      <t>ゲツヨウ</t>
    </rPh>
    <rPh sb="79" eb="80">
      <t>ヒ</t>
    </rPh>
    <rPh sb="81" eb="83">
      <t>シュクジツ</t>
    </rPh>
    <rPh sb="84" eb="86">
      <t>ヨクジツ</t>
    </rPh>
    <rPh sb="87" eb="90">
      <t>キュウカンビ</t>
    </rPh>
    <rPh sb="91" eb="93">
      <t>ヨクジツ</t>
    </rPh>
    <rPh sb="94" eb="96">
      <t>オリコミ</t>
    </rPh>
    <rPh sb="104" eb="106">
      <t>カキ</t>
    </rPh>
    <rPh sb="122" eb="124">
      <t>サンショウ</t>
    </rPh>
    <rPh sb="129" eb="131">
      <t>チュウイ</t>
    </rPh>
    <rPh sb="133" eb="134">
      <t>ネガ</t>
    </rPh>
    <phoneticPr fontId="1"/>
  </si>
  <si>
    <r>
      <rPr>
        <sz val="11"/>
        <rFont val="ＭＳ Ｐゴシック"/>
        <family val="3"/>
        <charset val="128"/>
      </rPr>
      <t>全ての市区郡の合計部数を表示します。
下線のついている地区名をクリックすると、部数表の該当地区行へ移動できます。
データの編集はできません。</t>
    </r>
    <rPh sb="0" eb="1">
      <t>スベ</t>
    </rPh>
    <rPh sb="3" eb="5">
      <t>シク</t>
    </rPh>
    <rPh sb="5" eb="6">
      <t>グン</t>
    </rPh>
    <rPh sb="7" eb="9">
      <t>ゴウケイ</t>
    </rPh>
    <rPh sb="9" eb="11">
      <t>ブスウ</t>
    </rPh>
    <rPh sb="12" eb="14">
      <t>ヒョウジ</t>
    </rPh>
    <rPh sb="19" eb="21">
      <t>カセン</t>
    </rPh>
    <rPh sb="27" eb="30">
      <t>チクメイ</t>
    </rPh>
    <rPh sb="39" eb="41">
      <t>ブスウ</t>
    </rPh>
    <rPh sb="41" eb="42">
      <t>ヒョウ</t>
    </rPh>
    <rPh sb="43" eb="45">
      <t>ガイトウ</t>
    </rPh>
    <rPh sb="45" eb="47">
      <t>チク</t>
    </rPh>
    <rPh sb="47" eb="48">
      <t>ギョウ</t>
    </rPh>
    <rPh sb="49" eb="51">
      <t>イドウ</t>
    </rPh>
    <phoneticPr fontId="1"/>
  </si>
  <si>
    <r>
      <rPr>
        <sz val="11"/>
        <color rgb="FF3399FF"/>
        <rFont val="ＭＳ Ｐゴシック"/>
        <family val="3"/>
        <charset val="128"/>
      </rPr>
      <t>全角</t>
    </r>
    <r>
      <rPr>
        <sz val="11"/>
        <rFont val="ＭＳ Ｐゴシック"/>
        <family val="3"/>
        <charset val="128"/>
      </rPr>
      <t>50文字まで入力可能です。</t>
    </r>
    <rPh sb="8" eb="10">
      <t>ニュウリョク</t>
    </rPh>
    <rPh sb="10" eb="12">
      <t>カノウ</t>
    </rPh>
    <phoneticPr fontId="1"/>
  </si>
  <si>
    <r>
      <rPr>
        <sz val="11"/>
        <color rgb="FF3399FF"/>
        <rFont val="ＭＳ Ｐゴシック"/>
        <family val="3"/>
        <charset val="128"/>
      </rPr>
      <t>全角</t>
    </r>
    <r>
      <rPr>
        <sz val="11"/>
        <rFont val="ＭＳ Ｐゴシック"/>
        <family val="3"/>
        <charset val="128"/>
      </rPr>
      <t>25文字まで入力可能です。</t>
    </r>
    <rPh sb="8" eb="10">
      <t>ニュウリョク</t>
    </rPh>
    <rPh sb="10" eb="12">
      <t>カノウ</t>
    </rPh>
    <phoneticPr fontId="1"/>
  </si>
  <si>
    <r>
      <rPr>
        <sz val="11"/>
        <color rgb="FF3399FF"/>
        <rFont val="ＭＳ Ｐゴシック"/>
        <family val="3"/>
        <charset val="128"/>
      </rPr>
      <t>全角</t>
    </r>
    <r>
      <rPr>
        <sz val="11"/>
        <rFont val="ＭＳ Ｐゴシック"/>
        <family val="3"/>
        <charset val="128"/>
      </rPr>
      <t>26文字まで入力可能です。</t>
    </r>
    <rPh sb="0" eb="2">
      <t>ゼンカク</t>
    </rPh>
    <rPh sb="4" eb="6">
      <t>モジ</t>
    </rPh>
    <rPh sb="8" eb="10">
      <t>ニュウリョク</t>
    </rPh>
    <rPh sb="10" eb="12">
      <t>カノウ</t>
    </rPh>
    <phoneticPr fontId="1"/>
  </si>
  <si>
    <t>スポンサー</t>
    <phoneticPr fontId="1"/>
  </si>
  <si>
    <t>近畿２府４県の当資料は、折込の配布明細作成時の参考資料としてご提供しております。資料の作成は、社団法人日本ＡＢＣ協会の新聞レポート2021年下期(7月～12月)平均数を基礎として</t>
  </si>
  <si>
    <t>近畿新聞折込広告協会によって50部単位に調整作成されたものです。近畿２府４県以外の当資料表は、提携先から提供を受けて、当社用にレイアウトを一部替え、部数はそのまま転載して表示しております。</t>
  </si>
  <si>
    <t>なお、各新聞販売店の配達部数は常に変動しており、当資料とは異なる場合があります。（この資料表は折込の配布明細作成時の参考資料としてのみお使いください。他の目的で使用はできません。）</t>
  </si>
  <si>
    <t>読売</t>
  </si>
  <si>
    <t>読売</t>
    <phoneticPr fontId="1"/>
  </si>
  <si>
    <t>朝日</t>
  </si>
  <si>
    <t>朝日</t>
    <phoneticPr fontId="1"/>
  </si>
  <si>
    <t>産経</t>
  </si>
  <si>
    <t>産経</t>
    <phoneticPr fontId="1"/>
  </si>
  <si>
    <t>日経</t>
  </si>
  <si>
    <t>日経</t>
    <phoneticPr fontId="1"/>
  </si>
  <si>
    <t>27320</t>
  </si>
  <si>
    <t>1</t>
  </si>
  <si>
    <t>大阪府 豊能郡</t>
  </si>
  <si>
    <t>能勢</t>
  </si>
  <si>
    <t>273200102017,273200102050</t>
  </si>
  <si>
    <t>027</t>
  </si>
  <si>
    <t/>
  </si>
  <si>
    <t>西能勢(AMS)</t>
  </si>
  <si>
    <t>273200201023,273200201058</t>
  </si>
  <si>
    <t>013</t>
  </si>
  <si>
    <t>東能勢(AMS)</t>
  </si>
  <si>
    <t>273200401049,273200401057</t>
  </si>
  <si>
    <t>019</t>
  </si>
  <si>
    <t>東能勢</t>
  </si>
  <si>
    <t>273200104010,</t>
  </si>
  <si>
    <t>040</t>
  </si>
  <si>
    <t>中能勢(AMS)</t>
  </si>
  <si>
    <t>273200202020,273200202054</t>
  </si>
  <si>
    <t>020</t>
  </si>
  <si>
    <t>1262142,10,13,3,49,7,11,15,20,25,30</t>
  </si>
  <si>
    <t xml:space="preserve"> </t>
  </si>
  <si>
    <t>大阪府</t>
  </si>
  <si>
    <t>大阪府市区郡別部数合計表</t>
    <phoneticPr fontId="1"/>
  </si>
  <si>
    <t>　　2021年09月07日 現在</t>
    <phoneticPr fontId="1"/>
  </si>
  <si>
    <t>毎日</t>
    <phoneticPr fontId="1"/>
  </si>
  <si>
    <t>大阪市</t>
  </si>
  <si>
    <t>中央区</t>
  </si>
  <si>
    <t>西区</t>
  </si>
  <si>
    <t>北区</t>
  </si>
  <si>
    <t>淀川区</t>
  </si>
  <si>
    <t>東淀川区</t>
  </si>
  <si>
    <t>福島区</t>
  </si>
  <si>
    <t>西淀川区</t>
  </si>
  <si>
    <t>此花区</t>
  </si>
  <si>
    <t>港区</t>
  </si>
  <si>
    <t>旭区</t>
  </si>
  <si>
    <t>都島区</t>
  </si>
  <si>
    <t>城東区</t>
  </si>
  <si>
    <t>鶴見区</t>
  </si>
  <si>
    <t>東成区</t>
  </si>
  <si>
    <t>浪速区</t>
  </si>
  <si>
    <t>天王寺区</t>
  </si>
  <si>
    <t>生野区</t>
  </si>
  <si>
    <t>西成区</t>
  </si>
  <si>
    <t>住之江区</t>
  </si>
  <si>
    <t>大正区</t>
  </si>
  <si>
    <t>阿倍野区</t>
  </si>
  <si>
    <t>住吉区</t>
  </si>
  <si>
    <t>東住吉区</t>
  </si>
  <si>
    <t>平野区</t>
  </si>
  <si>
    <t>豊中市</t>
  </si>
  <si>
    <t>吹田市</t>
  </si>
  <si>
    <t>摂津市</t>
  </si>
  <si>
    <t>箕面市</t>
  </si>
  <si>
    <t>池田市</t>
  </si>
  <si>
    <t>茨木市</t>
  </si>
  <si>
    <t>高槻市</t>
  </si>
  <si>
    <t>三島郡</t>
  </si>
  <si>
    <t>守口市</t>
  </si>
  <si>
    <t>門真市</t>
  </si>
  <si>
    <t>大東市</t>
  </si>
  <si>
    <t>寝屋川市</t>
  </si>
  <si>
    <t>四條畷市</t>
  </si>
  <si>
    <t>交野市</t>
  </si>
  <si>
    <t>枚方市</t>
  </si>
  <si>
    <t>東大阪市</t>
  </si>
  <si>
    <t>八尾市</t>
  </si>
  <si>
    <t>柏原市</t>
  </si>
  <si>
    <t>松原市</t>
  </si>
  <si>
    <t>藤井寺市</t>
  </si>
  <si>
    <t>羽曳野市</t>
  </si>
  <si>
    <t>富田林市</t>
  </si>
  <si>
    <t>河内長野市</t>
  </si>
  <si>
    <t>大阪狭山市</t>
  </si>
  <si>
    <t>堺市堺区</t>
  </si>
  <si>
    <t>堺市西区</t>
  </si>
  <si>
    <t>堺市北区</t>
  </si>
  <si>
    <t>堺市中区</t>
  </si>
  <si>
    <t>堺市東区</t>
  </si>
  <si>
    <t>堺市南区</t>
  </si>
  <si>
    <t>堺市美原区</t>
  </si>
  <si>
    <t>高石市</t>
  </si>
  <si>
    <t>泉大津市</t>
  </si>
  <si>
    <t>泉北郡</t>
  </si>
  <si>
    <t>和泉市</t>
  </si>
  <si>
    <t>岸和田市</t>
  </si>
  <si>
    <t>貝塚市</t>
  </si>
  <si>
    <t>泉佐野市</t>
  </si>
  <si>
    <t>泉南市</t>
  </si>
  <si>
    <t>阪南市</t>
  </si>
  <si>
    <t>泉南郡</t>
  </si>
  <si>
    <t>折込予定日</t>
    <rPh sb="0" eb="2">
      <t>オリコミ</t>
    </rPh>
    <rPh sb="2" eb="5">
      <t>ヨテイビ</t>
    </rPh>
    <phoneticPr fontId="1"/>
  </si>
  <si>
    <t>折込枚数</t>
    <phoneticPr fontId="1"/>
  </si>
  <si>
    <t>配布新聞名</t>
    <phoneticPr fontId="1"/>
  </si>
  <si>
    <t>タイトル名</t>
    <phoneticPr fontId="1"/>
  </si>
  <si>
    <t>読売/朝日/毎日/産経/日経</t>
    <phoneticPr fontId="1"/>
  </si>
  <si>
    <t>読売新聞</t>
  </si>
  <si>
    <t>朝日新聞</t>
  </si>
  <si>
    <t>毎日新聞</t>
  </si>
  <si>
    <t>産経新聞</t>
  </si>
  <si>
    <t>豊能郡能勢町</t>
    <rPh sb="0" eb="3">
      <t>トヨノグン</t>
    </rPh>
    <rPh sb="3" eb="6">
      <t>ノセチョウ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</si>
</sst>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yyyy/m/d;@"/>
    <numFmt numFmtId="177" formatCode="yyyy&quot;年&quot;m&quot;月&quot;d&quot;日&quot;;@"/>
    <numFmt numFmtId="178" formatCode="yyyy/mm/dd\(aaa\)"/>
    <numFmt numFmtId="179" formatCode="#,##0_ "/>
  </numFmts>
  <fonts count="24" x14ac:knownFonts="1">
    <font>
      <sz val="11"/>
      <name val="ＭＳ Ｐゴシック"/>
      <family val="3"/>
      <charset val="128"/>
    </font>
    <font>
      <sz val="6"/>
      <name val="ＭＳ Ｐゴシック"/>
      <family val="3"/>
      <charset val="128"/>
    </font>
    <font>
      <u/>
      <sz val="11"/>
      <color indexed="12"/>
      <name val="ＭＳ Ｐゴシック"/>
      <family val="3"/>
      <charset val="128"/>
    </font>
    <font>
      <sz val="10"/>
      <name val="ＭＳ ゴシック"/>
      <family val="3"/>
      <charset val="128"/>
    </font>
    <font>
      <b/>
      <sz val="11"/>
      <name val="ＭＳ ゴシック"/>
      <family val="3"/>
      <charset val="128"/>
    </font>
    <font>
      <sz val="11"/>
      <name val="ＭＳ ゴシック"/>
      <family val="3"/>
      <charset val="128"/>
    </font>
    <font>
      <b/>
      <sz val="10"/>
      <name val="ＭＳ ゴシック"/>
      <family val="3"/>
      <charset val="128"/>
    </font>
    <font>
      <b/>
      <i/>
      <u/>
      <sz val="16"/>
      <name val="ＭＳ ゴシック"/>
      <family val="3"/>
      <charset val="128"/>
    </font>
    <font>
      <u/>
      <sz val="11"/>
      <color indexed="12"/>
      <name val="ＭＳ ゴシック"/>
      <family val="3"/>
      <charset val="128"/>
    </font>
    <font>
      <b/>
      <i/>
      <sz val="11"/>
      <name val="ＭＳ ゴシック"/>
      <family val="3"/>
      <charset val="128"/>
    </font>
    <font>
      <sz val="12"/>
      <name val="ＭＳ ゴシック"/>
      <family val="3"/>
      <charset val="128"/>
    </font>
    <font>
      <sz val="11"/>
      <color theme="0"/>
      <name val="ＭＳ ゴシック"/>
      <family val="3"/>
      <charset val="128"/>
    </font>
    <font>
      <b/>
      <sz val="11"/>
      <color theme="0"/>
      <name val="ＭＳ ゴシック"/>
      <family val="3"/>
      <charset val="128"/>
    </font>
    <font>
      <b/>
      <sz val="16"/>
      <name val="ＭＳ ゴシック"/>
      <family val="3"/>
      <charset val="128"/>
    </font>
    <font>
      <sz val="11"/>
      <color rgb="FF0000FF"/>
      <name val="ＭＳ ゴシック"/>
      <family val="3"/>
      <charset val="128"/>
    </font>
    <font>
      <b/>
      <u/>
      <sz val="16"/>
      <name val="ＭＳ Ｐゴシック"/>
      <family val="3"/>
      <charset val="128"/>
    </font>
    <font>
      <sz val="12"/>
      <name val="ＭＳ Ｐゴシック"/>
      <family val="3"/>
      <charset val="128"/>
    </font>
    <font>
      <b/>
      <sz val="11"/>
      <name val="ＭＳ Ｐゴシック"/>
      <family val="3"/>
      <charset val="128"/>
    </font>
    <font>
      <sz val="12"/>
      <color theme="0"/>
      <name val="ＭＳ ゴシック"/>
      <family val="3"/>
      <charset val="128"/>
    </font>
    <font>
      <sz val="11"/>
      <color rgb="FFFF0000"/>
      <name val="ＭＳ Ｐゴシック"/>
      <family val="3"/>
      <charset val="128"/>
    </font>
    <font>
      <sz val="11"/>
      <color rgb="FF3399FF"/>
      <name val="ＭＳ Ｐゴシック"/>
      <family val="3"/>
      <charset val="128"/>
    </font>
    <font>
      <sz val="11"/>
      <name val="ＭＳ Ｐゴシック"/>
      <family val="3"/>
      <charset val="128"/>
    </font>
    <font>
      <sz val="10"/>
      <name val="ＭＳ Ｐゴシック"/>
      <family val="3"/>
      <charset val="128"/>
    </font>
    <font>
      <b/>
      <sz val="10"/>
      <name val="ＭＳ Ｐゴシック"/>
      <family val="3"/>
      <charset val="128"/>
    </font>
  </fonts>
  <fills count="12">
    <fill>
      <patternFill patternType="none"/>
    </fill>
    <fill>
      <patternFill patternType="gray125"/>
    </fill>
    <fill>
      <patternFill patternType="solid">
        <fgColor rgb="FFCCFFFF"/>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FF99CC"/>
        <bgColor indexed="64"/>
      </patternFill>
    </fill>
    <fill>
      <patternFill patternType="solid">
        <fgColor rgb="FFFF9966"/>
        <bgColor indexed="64"/>
      </patternFill>
    </fill>
    <fill>
      <patternFill patternType="solid">
        <fgColor rgb="FFFFFF00"/>
        <bgColor indexed="64"/>
      </patternFill>
    </fill>
    <fill>
      <patternFill patternType="solid">
        <fgColor rgb="FF99FF99"/>
        <bgColor indexed="64"/>
      </patternFill>
    </fill>
    <fill>
      <patternFill patternType="solid">
        <fgColor rgb="FF3399FF"/>
        <bgColor indexed="64"/>
      </patternFill>
    </fill>
    <fill>
      <patternFill patternType="solid">
        <fgColor theme="0" tint="-0.34998626667073579"/>
        <bgColor indexed="64"/>
      </patternFill>
    </fill>
    <fill>
      <patternFill patternType="solid">
        <fgColor rgb="FFFFFFCC"/>
        <bgColor indexed="64"/>
      </patternFill>
    </fill>
  </fills>
  <borders count="39">
    <border>
      <left/>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thin">
        <color indexed="8"/>
      </right>
      <top/>
      <bottom/>
      <diagonal/>
    </border>
    <border>
      <left/>
      <right/>
      <top/>
      <bottom style="thin">
        <color indexed="64"/>
      </bottom>
      <diagonal/>
    </border>
    <border>
      <left/>
      <right/>
      <top style="thin">
        <color indexed="64"/>
      </top>
      <bottom/>
      <diagonal/>
    </border>
    <border>
      <left/>
      <right/>
      <top style="thin">
        <color indexed="64"/>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64"/>
      </right>
      <top style="thin">
        <color indexed="64"/>
      </top>
      <bottom style="thin">
        <color indexed="64"/>
      </bottom>
      <diagonal/>
    </border>
    <border>
      <left/>
      <right style="thin">
        <color auto="1"/>
      </right>
      <top style="thin">
        <color indexed="64"/>
      </top>
      <bottom style="thin">
        <color indexed="8"/>
      </bottom>
      <diagonal/>
    </border>
    <border>
      <left/>
      <right style="thin">
        <color auto="1"/>
      </right>
      <top style="thin">
        <color indexed="8"/>
      </top>
      <bottom style="thin">
        <color indexed="8"/>
      </bottom>
      <diagonal/>
    </border>
    <border>
      <left/>
      <right style="thin">
        <color auto="1"/>
      </right>
      <top style="thin">
        <color indexed="8"/>
      </top>
      <bottom style="thin">
        <color indexed="64"/>
      </bottom>
      <diagonal/>
    </border>
  </borders>
  <cellStyleXfs count="3">
    <xf numFmtId="0" fontId="0" fillId="0" borderId="0"/>
    <xf numFmtId="0" fontId="2" fillId="0" borderId="0" applyNumberFormat="0" applyFill="0" applyBorder="0" applyAlignment="0" applyProtection="0">
      <alignment vertical="top"/>
      <protection locked="0"/>
    </xf>
    <xf numFmtId="0" fontId="21" fillId="0" borderId="0" applyAlignment="0"/>
  </cellStyleXfs>
  <cellXfs count="161">
    <xf numFmtId="0" fontId="0" fillId="0" borderId="0" xfId="0"/>
    <xf numFmtId="0" fontId="4" fillId="0" borderId="0" xfId="0" applyFont="1"/>
    <xf numFmtId="0" fontId="5" fillId="0" borderId="0" xfId="0" applyFont="1" applyAlignment="1"/>
    <xf numFmtId="0" fontId="6" fillId="0" borderId="0" xfId="0" applyFont="1"/>
    <xf numFmtId="0" fontId="5" fillId="0" borderId="0" xfId="0" applyFont="1"/>
    <xf numFmtId="0" fontId="4" fillId="0" borderId="1"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8" fillId="0" borderId="2" xfId="1" applyFont="1" applyBorder="1" applyAlignment="1" applyProtection="1"/>
    <xf numFmtId="0" fontId="8" fillId="0" borderId="9" xfId="1" applyFont="1" applyBorder="1" applyAlignment="1" applyProtection="1"/>
    <xf numFmtId="0" fontId="9" fillId="0" borderId="17" xfId="0" applyFont="1" applyBorder="1"/>
    <xf numFmtId="0" fontId="9" fillId="0" borderId="13" xfId="0" applyFont="1" applyBorder="1"/>
    <xf numFmtId="49" fontId="3" fillId="0" borderId="30" xfId="0" applyNumberFormat="1" applyFont="1" applyBorder="1" applyAlignment="1">
      <alignment vertical="center" shrinkToFit="1"/>
    </xf>
    <xf numFmtId="49" fontId="3" fillId="0" borderId="0" xfId="0" applyNumberFormat="1" applyFont="1" applyBorder="1" applyAlignment="1">
      <alignment vertical="center" shrinkToFit="1"/>
    </xf>
    <xf numFmtId="49" fontId="3" fillId="0" borderId="30" xfId="0" applyNumberFormat="1" applyFont="1" applyBorder="1" applyAlignment="1">
      <alignment vertical="center"/>
    </xf>
    <xf numFmtId="49" fontId="3" fillId="0" borderId="0" xfId="0" applyNumberFormat="1" applyFont="1" applyBorder="1" applyAlignment="1">
      <alignment horizontal="left" vertical="center"/>
    </xf>
    <xf numFmtId="49" fontId="5" fillId="0" borderId="3" xfId="0" applyNumberFormat="1" applyFont="1" applyBorder="1" applyAlignment="1"/>
    <xf numFmtId="49" fontId="5" fillId="0" borderId="5" xfId="0" applyNumberFormat="1" applyFont="1" applyBorder="1" applyAlignment="1"/>
    <xf numFmtId="0" fontId="7" fillId="0" borderId="29" xfId="0" applyFont="1" applyBorder="1" applyAlignment="1"/>
    <xf numFmtId="0" fontId="7" fillId="0" borderId="0" xfId="0" applyFont="1" applyAlignment="1"/>
    <xf numFmtId="14" fontId="5" fillId="0" borderId="0" xfId="0" applyNumberFormat="1" applyFont="1" applyAlignment="1"/>
    <xf numFmtId="0" fontId="4" fillId="4" borderId="1" xfId="0" applyFont="1" applyFill="1" applyBorder="1" applyAlignment="1">
      <alignment horizontal="center"/>
    </xf>
    <xf numFmtId="0" fontId="9" fillId="4" borderId="13" xfId="0" applyFont="1" applyFill="1" applyBorder="1"/>
    <xf numFmtId="0" fontId="9" fillId="4" borderId="17" xfId="0" applyFont="1" applyFill="1" applyBorder="1"/>
    <xf numFmtId="0" fontId="5" fillId="4" borderId="9" xfId="1" applyFont="1" applyFill="1" applyBorder="1" applyAlignment="1" applyProtection="1"/>
    <xf numFmtId="177" fontId="4" fillId="0" borderId="29" xfId="0" applyNumberFormat="1" applyFont="1" applyBorder="1" applyAlignment="1"/>
    <xf numFmtId="177" fontId="4" fillId="0" borderId="0" xfId="0" applyNumberFormat="1" applyFont="1" applyBorder="1" applyAlignment="1"/>
    <xf numFmtId="3" fontId="6" fillId="0" borderId="28" xfId="0" applyNumberFormat="1" applyFont="1" applyBorder="1"/>
    <xf numFmtId="0" fontId="3" fillId="3" borderId="32" xfId="0" applyFont="1" applyFill="1" applyBorder="1" applyAlignment="1"/>
    <xf numFmtId="0" fontId="3" fillId="3" borderId="33" xfId="0" applyFont="1" applyFill="1" applyBorder="1" applyAlignment="1"/>
    <xf numFmtId="0" fontId="3" fillId="3" borderId="34" xfId="0" applyFont="1" applyFill="1" applyBorder="1" applyAlignment="1">
      <alignment horizontal="right"/>
    </xf>
    <xf numFmtId="49" fontId="11" fillId="0" borderId="4" xfId="0" applyNumberFormat="1" applyFont="1" applyBorder="1" applyAlignment="1">
      <alignment shrinkToFit="1"/>
    </xf>
    <xf numFmtId="49" fontId="3" fillId="0" borderId="0" xfId="0" applyNumberFormat="1" applyFont="1" applyAlignment="1">
      <alignment vertical="center"/>
    </xf>
    <xf numFmtId="0" fontId="5" fillId="0" borderId="9" xfId="1" applyFont="1" applyBorder="1" applyAlignment="1" applyProtection="1">
      <alignment shrinkToFit="1"/>
    </xf>
    <xf numFmtId="0" fontId="5" fillId="0" borderId="2" xfId="1" applyFont="1" applyBorder="1" applyAlignment="1" applyProtection="1">
      <alignment shrinkToFit="1"/>
    </xf>
    <xf numFmtId="3" fontId="5" fillId="0" borderId="10" xfId="0" applyNumberFormat="1" applyFont="1" applyBorder="1" applyAlignment="1">
      <alignment shrinkToFit="1"/>
    </xf>
    <xf numFmtId="3" fontId="5" fillId="0" borderId="11" xfId="0" applyNumberFormat="1" applyFont="1" applyBorder="1" applyAlignment="1">
      <alignment shrinkToFit="1"/>
    </xf>
    <xf numFmtId="0" fontId="4" fillId="0" borderId="6" xfId="0" applyFont="1" applyBorder="1" applyAlignment="1">
      <alignment horizontal="center" shrinkToFit="1"/>
    </xf>
    <xf numFmtId="0" fontId="4" fillId="0" borderId="7" xfId="0" applyFont="1" applyBorder="1" applyAlignment="1">
      <alignment horizontal="center" shrinkToFit="1"/>
    </xf>
    <xf numFmtId="3" fontId="5" fillId="0" borderId="12" xfId="0" applyNumberFormat="1" applyFont="1" applyBorder="1" applyAlignment="1">
      <alignment shrinkToFit="1"/>
    </xf>
    <xf numFmtId="3" fontId="9" fillId="0" borderId="14" xfId="0" applyNumberFormat="1" applyFont="1" applyBorder="1" applyAlignment="1">
      <alignment shrinkToFit="1"/>
    </xf>
    <xf numFmtId="3" fontId="9" fillId="0" borderId="15" xfId="0" applyNumberFormat="1" applyFont="1" applyBorder="1" applyAlignment="1">
      <alignment shrinkToFit="1"/>
    </xf>
    <xf numFmtId="3" fontId="9" fillId="0" borderId="16" xfId="0" applyNumberFormat="1" applyFont="1" applyBorder="1" applyAlignment="1">
      <alignment shrinkToFit="1"/>
    </xf>
    <xf numFmtId="3" fontId="9" fillId="0" borderId="18" xfId="0" applyNumberFormat="1" applyFont="1" applyBorder="1" applyAlignment="1">
      <alignment shrinkToFit="1"/>
    </xf>
    <xf numFmtId="3" fontId="9" fillId="0" borderId="19" xfId="0" applyNumberFormat="1" applyFont="1" applyBorder="1" applyAlignment="1">
      <alignment shrinkToFit="1"/>
    </xf>
    <xf numFmtId="3" fontId="9" fillId="0" borderId="20" xfId="0" applyNumberFormat="1" applyFont="1" applyBorder="1" applyAlignment="1">
      <alignment shrinkToFit="1"/>
    </xf>
    <xf numFmtId="3" fontId="5" fillId="0" borderId="6" xfId="0" applyNumberFormat="1" applyFont="1" applyBorder="1" applyAlignment="1">
      <alignment horizontal="right" shrinkToFit="1"/>
    </xf>
    <xf numFmtId="3" fontId="5" fillId="0" borderId="7" xfId="0" applyNumberFormat="1" applyFont="1" applyBorder="1" applyAlignment="1">
      <alignment horizontal="right" shrinkToFit="1"/>
    </xf>
    <xf numFmtId="3" fontId="5" fillId="0" borderId="8" xfId="0" applyNumberFormat="1" applyFont="1" applyBorder="1" applyAlignment="1">
      <alignment horizontal="right" shrinkToFit="1"/>
    </xf>
    <xf numFmtId="3" fontId="5" fillId="0" borderId="21" xfId="0" applyNumberFormat="1" applyFont="1" applyBorder="1" applyAlignment="1">
      <alignment horizontal="right" shrinkToFit="1"/>
    </xf>
    <xf numFmtId="3" fontId="5" fillId="0" borderId="22" xfId="0" applyNumberFormat="1" applyFont="1" applyBorder="1" applyAlignment="1">
      <alignment horizontal="right" shrinkToFit="1"/>
    </xf>
    <xf numFmtId="3" fontId="5" fillId="0" borderId="23" xfId="0" applyNumberFormat="1" applyFont="1" applyBorder="1" applyAlignment="1">
      <alignment horizontal="right" shrinkToFit="1"/>
    </xf>
    <xf numFmtId="0" fontId="9" fillId="0" borderId="24" xfId="0" applyFont="1" applyBorder="1" applyAlignment="1">
      <alignment horizontal="left" shrinkToFit="1"/>
    </xf>
    <xf numFmtId="0" fontId="8" fillId="0" borderId="9" xfId="1" applyFont="1" applyBorder="1" applyAlignment="1" applyProtection="1">
      <alignment shrinkToFit="1"/>
    </xf>
    <xf numFmtId="3" fontId="5" fillId="0" borderId="10" xfId="0" applyNumberFormat="1" applyFont="1" applyBorder="1" applyAlignment="1">
      <alignment horizontal="right" shrinkToFit="1"/>
    </xf>
    <xf numFmtId="3" fontId="5" fillId="0" borderId="11" xfId="0" applyNumberFormat="1" applyFont="1" applyBorder="1" applyAlignment="1">
      <alignment horizontal="right" shrinkToFit="1"/>
    </xf>
    <xf numFmtId="3" fontId="5" fillId="0" borderId="12" xfId="0" applyNumberFormat="1" applyFont="1" applyBorder="1" applyAlignment="1">
      <alignment horizontal="right" shrinkToFit="1"/>
    </xf>
    <xf numFmtId="0" fontId="9" fillId="0" borderId="17" xfId="0" applyFont="1" applyBorder="1" applyAlignment="1">
      <alignment shrinkToFit="1"/>
    </xf>
    <xf numFmtId="3" fontId="9" fillId="0" borderId="18" xfId="0" applyNumberFormat="1" applyFont="1" applyBorder="1" applyAlignment="1">
      <alignment horizontal="right" shrinkToFit="1"/>
    </xf>
    <xf numFmtId="3" fontId="9" fillId="0" borderId="19" xfId="0" applyNumberFormat="1" applyFont="1" applyBorder="1" applyAlignment="1">
      <alignment horizontal="right" shrinkToFit="1"/>
    </xf>
    <xf numFmtId="3" fontId="9" fillId="0" borderId="20" xfId="0" applyNumberFormat="1" applyFont="1" applyBorder="1" applyAlignment="1">
      <alignment horizontal="right" shrinkToFit="1"/>
    </xf>
    <xf numFmtId="0" fontId="9" fillId="0" borderId="25" xfId="0" applyFont="1" applyBorder="1" applyAlignment="1">
      <alignment horizontal="left" indent="1" shrinkToFit="1"/>
    </xf>
    <xf numFmtId="49" fontId="11" fillId="0" borderId="5" xfId="0" applyNumberFormat="1" applyFont="1" applyBorder="1" applyAlignment="1">
      <alignment shrinkToFit="1"/>
    </xf>
    <xf numFmtId="49" fontId="12" fillId="0" borderId="0" xfId="0" applyNumberFormat="1" applyFont="1" applyBorder="1" applyAlignment="1">
      <alignment shrinkToFit="1"/>
    </xf>
    <xf numFmtId="0" fontId="4" fillId="0" borderId="2" xfId="0" applyFont="1" applyBorder="1" applyAlignment="1">
      <alignment horizontal="center" vertical="center" shrinkToFit="1"/>
    </xf>
    <xf numFmtId="0" fontId="4" fillId="0" borderId="0" xfId="0" applyFont="1" applyBorder="1" applyAlignment="1">
      <alignment horizontal="center" vertical="center" shrinkToFit="1"/>
    </xf>
    <xf numFmtId="0" fontId="4" fillId="0" borderId="0" xfId="0" applyFont="1" applyAlignment="1">
      <alignment horizontal="center" vertical="center"/>
    </xf>
    <xf numFmtId="3" fontId="14" fillId="0" borderId="0" xfId="0" applyNumberFormat="1" applyFont="1"/>
    <xf numFmtId="3" fontId="18" fillId="0" borderId="3" xfId="0" applyNumberFormat="1" applyFont="1" applyBorder="1" applyAlignment="1">
      <alignment shrinkToFit="1"/>
    </xf>
    <xf numFmtId="0" fontId="3" fillId="11" borderId="26" xfId="0" applyFont="1" applyFill="1" applyBorder="1" applyAlignment="1"/>
    <xf numFmtId="0" fontId="3" fillId="11" borderId="31" xfId="0" applyFont="1" applyFill="1" applyBorder="1" applyAlignment="1"/>
    <xf numFmtId="0" fontId="3" fillId="11" borderId="27" xfId="0" applyFont="1" applyFill="1" applyBorder="1" applyAlignment="1"/>
    <xf numFmtId="49" fontId="4" fillId="11" borderId="3" xfId="0" applyNumberFormat="1" applyFont="1" applyFill="1" applyBorder="1" applyAlignment="1"/>
    <xf numFmtId="49" fontId="4" fillId="11" borderId="5" xfId="0" applyNumberFormat="1" applyFont="1" applyFill="1" applyBorder="1" applyAlignment="1"/>
    <xf numFmtId="49" fontId="5" fillId="11" borderId="5" xfId="0" applyNumberFormat="1" applyFont="1" applyFill="1" applyBorder="1" applyAlignment="1"/>
    <xf numFmtId="0" fontId="0" fillId="0" borderId="0" xfId="0"/>
    <xf numFmtId="0" fontId="15" fillId="0" borderId="0" xfId="0" applyFont="1"/>
    <xf numFmtId="0" fontId="16" fillId="0" borderId="0" xfId="0" applyFont="1" applyAlignment="1">
      <alignment vertical="top"/>
    </xf>
    <xf numFmtId="0" fontId="0" fillId="0" borderId="0" xfId="0" applyAlignment="1">
      <alignment vertical="top" wrapText="1"/>
    </xf>
    <xf numFmtId="0" fontId="17" fillId="0" borderId="35" xfId="0" applyFont="1" applyBorder="1" applyAlignment="1">
      <alignment horizontal="left" vertical="center"/>
    </xf>
    <xf numFmtId="0" fontId="0" fillId="0" borderId="35" xfId="0" applyBorder="1" applyAlignment="1">
      <alignment horizontal="left" vertical="center"/>
    </xf>
    <xf numFmtId="0" fontId="0" fillId="0" borderId="35" xfId="0" applyBorder="1" applyAlignment="1">
      <alignment horizontal="left" vertical="center" wrapText="1"/>
    </xf>
    <xf numFmtId="49" fontId="3" fillId="5" borderId="1" xfId="0" quotePrefix="1" applyNumberFormat="1" applyFont="1" applyFill="1" applyBorder="1" applyAlignment="1">
      <alignment vertical="center"/>
    </xf>
    <xf numFmtId="49" fontId="3" fillId="5" borderId="24" xfId="0" quotePrefix="1" applyNumberFormat="1" applyFont="1" applyFill="1" applyBorder="1" applyAlignment="1">
      <alignment vertical="center"/>
    </xf>
    <xf numFmtId="49" fontId="3" fillId="6" borderId="1" xfId="0" applyNumberFormat="1" applyFont="1" applyFill="1" applyBorder="1" applyAlignment="1">
      <alignment vertical="center"/>
    </xf>
    <xf numFmtId="49" fontId="3" fillId="6" borderId="24" xfId="0" applyNumberFormat="1" applyFont="1" applyFill="1" applyBorder="1" applyAlignment="1">
      <alignment vertical="center"/>
    </xf>
    <xf numFmtId="49" fontId="3" fillId="7" borderId="1" xfId="0" applyNumberFormat="1" applyFont="1" applyFill="1" applyBorder="1" applyAlignment="1">
      <alignment vertical="center"/>
    </xf>
    <xf numFmtId="49" fontId="3" fillId="7" borderId="24" xfId="0" applyNumberFormat="1" applyFont="1" applyFill="1" applyBorder="1" applyAlignment="1">
      <alignment vertical="center"/>
    </xf>
    <xf numFmtId="49" fontId="3" fillId="8" borderId="1" xfId="0" applyNumberFormat="1" applyFont="1" applyFill="1" applyBorder="1" applyAlignment="1">
      <alignment vertical="center"/>
    </xf>
    <xf numFmtId="49" fontId="3" fillId="8" borderId="24" xfId="0" applyNumberFormat="1" applyFont="1" applyFill="1" applyBorder="1" applyAlignment="1">
      <alignment vertical="center"/>
    </xf>
    <xf numFmtId="49" fontId="3" fillId="9" borderId="1" xfId="0" applyNumberFormat="1" applyFont="1" applyFill="1" applyBorder="1" applyAlignment="1">
      <alignment vertical="center"/>
    </xf>
    <xf numFmtId="49" fontId="3" fillId="9" borderId="24" xfId="0" applyNumberFormat="1" applyFont="1" applyFill="1" applyBorder="1" applyAlignment="1">
      <alignment vertical="center"/>
    </xf>
    <xf numFmtId="49" fontId="3" fillId="10" borderId="1" xfId="0" applyNumberFormat="1" applyFont="1" applyFill="1" applyBorder="1" applyAlignment="1">
      <alignment vertical="center"/>
    </xf>
    <xf numFmtId="49" fontId="3" fillId="10" borderId="24" xfId="0" applyNumberFormat="1" applyFont="1" applyFill="1" applyBorder="1" applyAlignment="1">
      <alignment vertical="center"/>
    </xf>
    <xf numFmtId="0" fontId="0" fillId="0" borderId="0" xfId="0" applyBorder="1" applyAlignment="1">
      <alignment horizontal="left" vertical="center" wrapText="1"/>
    </xf>
    <xf numFmtId="0" fontId="0" fillId="0" borderId="0" xfId="0" applyBorder="1" applyAlignment="1">
      <alignment horizontal="left" vertical="center"/>
    </xf>
    <xf numFmtId="3" fontId="3" fillId="3" borderId="32" xfId="0" applyNumberFormat="1" applyFont="1" applyFill="1" applyBorder="1" applyAlignment="1"/>
    <xf numFmtId="49" fontId="5" fillId="11" borderId="37" xfId="0" applyNumberFormat="1" applyFont="1" applyFill="1" applyBorder="1" applyAlignment="1"/>
    <xf numFmtId="0" fontId="2" fillId="0" borderId="1" xfId="1" applyBorder="1" applyAlignment="1" applyProtection="1">
      <alignment shrinkToFit="1"/>
    </xf>
    <xf numFmtId="0" fontId="2" fillId="0" borderId="9" xfId="1" applyBorder="1" applyAlignment="1" applyProtection="1">
      <alignment shrinkToFit="1"/>
    </xf>
    <xf numFmtId="0" fontId="22" fillId="0" borderId="0" xfId="2" applyFont="1"/>
    <xf numFmtId="0" fontId="17" fillId="0" borderId="0" xfId="2" applyFont="1"/>
    <xf numFmtId="0" fontId="0" fillId="0" borderId="0" xfId="0" applyFont="1" applyAlignment="1">
      <alignment horizontal="left" vertical="center" wrapText="1"/>
    </xf>
    <xf numFmtId="0" fontId="0" fillId="0" borderId="0" xfId="0" applyFont="1" applyBorder="1" applyAlignment="1">
      <alignment horizontal="left" vertical="center" wrapText="1"/>
    </xf>
    <xf numFmtId="0" fontId="0" fillId="0" borderId="0" xfId="0" applyFont="1" applyBorder="1" applyAlignment="1">
      <alignment horizontal="left" vertical="center"/>
    </xf>
    <xf numFmtId="0" fontId="17" fillId="0" borderId="29" xfId="0" applyFont="1" applyBorder="1" applyAlignment="1">
      <alignment horizontal="left" wrapText="1"/>
    </xf>
    <xf numFmtId="49" fontId="4" fillId="2" borderId="1" xfId="0" applyNumberFormat="1" applyFont="1" applyFill="1" applyBorder="1" applyAlignment="1" applyProtection="1">
      <alignment horizontal="center" vertical="center" shrinkToFit="1"/>
      <protection locked="0"/>
    </xf>
    <xf numFmtId="49" fontId="4" fillId="2" borderId="25" xfId="0" applyNumberFormat="1" applyFont="1" applyFill="1" applyBorder="1" applyAlignment="1" applyProtection="1">
      <alignment horizontal="center" vertical="center" shrinkToFit="1"/>
      <protection locked="0"/>
    </xf>
    <xf numFmtId="49" fontId="4" fillId="2" borderId="24" xfId="0" applyNumberFormat="1" applyFont="1" applyFill="1" applyBorder="1" applyAlignment="1" applyProtection="1">
      <alignment horizontal="center" vertical="center" shrinkToFit="1"/>
      <protection locked="0"/>
    </xf>
    <xf numFmtId="176" fontId="4" fillId="0" borderId="1" xfId="0" applyNumberFormat="1" applyFont="1" applyBorder="1" applyAlignment="1">
      <alignment horizontal="center" vertical="center" shrinkToFit="1"/>
    </xf>
    <xf numFmtId="176" fontId="4" fillId="0" borderId="25" xfId="0" applyNumberFormat="1" applyFont="1" applyBorder="1" applyAlignment="1">
      <alignment horizontal="center" vertical="center" shrinkToFit="1"/>
    </xf>
    <xf numFmtId="176" fontId="4" fillId="0" borderId="24" xfId="0" applyNumberFormat="1" applyFont="1" applyBorder="1" applyAlignment="1">
      <alignment horizontal="center" vertical="center" shrinkToFit="1"/>
    </xf>
    <xf numFmtId="178" fontId="13" fillId="2" borderId="1" xfId="0" applyNumberFormat="1" applyFont="1" applyFill="1" applyBorder="1" applyAlignment="1" applyProtection="1">
      <alignment horizontal="center" vertical="center" shrinkToFit="1"/>
      <protection locked="0"/>
    </xf>
    <xf numFmtId="178" fontId="13" fillId="2" borderId="25" xfId="0" applyNumberFormat="1" applyFont="1" applyFill="1" applyBorder="1" applyAlignment="1" applyProtection="1">
      <alignment horizontal="center" vertical="center" shrinkToFit="1"/>
      <protection locked="0"/>
    </xf>
    <xf numFmtId="178" fontId="13" fillId="2" borderId="24" xfId="0" applyNumberFormat="1" applyFont="1" applyFill="1" applyBorder="1" applyAlignment="1" applyProtection="1">
      <alignment horizontal="center" vertical="center" shrinkToFit="1"/>
      <protection locked="0"/>
    </xf>
    <xf numFmtId="49" fontId="13" fillId="2" borderId="1" xfId="0" applyNumberFormat="1" applyFont="1" applyFill="1" applyBorder="1" applyAlignment="1" applyProtection="1">
      <alignment horizontal="center" vertical="center" shrinkToFit="1"/>
      <protection locked="0"/>
    </xf>
    <xf numFmtId="49" fontId="13" fillId="2" borderId="25" xfId="0" applyNumberFormat="1" applyFont="1" applyFill="1" applyBorder="1" applyAlignment="1" applyProtection="1">
      <alignment horizontal="center" vertical="center" shrinkToFit="1"/>
      <protection locked="0"/>
    </xf>
    <xf numFmtId="49" fontId="13" fillId="2" borderId="24" xfId="0" applyNumberFormat="1" applyFont="1" applyFill="1" applyBorder="1" applyAlignment="1" applyProtection="1">
      <alignment horizontal="center" vertical="center" shrinkToFit="1"/>
      <protection locked="0"/>
    </xf>
    <xf numFmtId="179" fontId="13" fillId="0" borderId="1" xfId="0" applyNumberFormat="1" applyFont="1" applyFill="1" applyBorder="1" applyAlignment="1" applyProtection="1">
      <alignment horizontal="center" vertical="center" shrinkToFit="1"/>
    </xf>
    <xf numFmtId="179" fontId="13" fillId="0" borderId="25" xfId="0" applyNumberFormat="1" applyFont="1" applyFill="1" applyBorder="1" applyAlignment="1" applyProtection="1">
      <alignment horizontal="center" vertical="center" shrinkToFit="1"/>
    </xf>
    <xf numFmtId="179" fontId="13" fillId="0" borderId="24" xfId="0" applyNumberFormat="1" applyFont="1" applyFill="1" applyBorder="1" applyAlignment="1" applyProtection="1">
      <alignment horizontal="center" vertical="center" shrinkToFit="1"/>
    </xf>
    <xf numFmtId="0" fontId="4" fillId="0" borderId="0" xfId="0" applyFont="1" applyAlignment="1">
      <alignment horizontal="left"/>
    </xf>
    <xf numFmtId="177" fontId="4" fillId="0" borderId="0" xfId="0" applyNumberFormat="1" applyFont="1" applyBorder="1" applyAlignment="1">
      <alignment horizontal="left"/>
    </xf>
    <xf numFmtId="0" fontId="4" fillId="0" borderId="29" xfId="0" applyFont="1" applyBorder="1" applyAlignment="1">
      <alignment horizontal="left"/>
    </xf>
    <xf numFmtId="49" fontId="4" fillId="0" borderId="5" xfId="0" applyNumberFormat="1" applyFont="1" applyBorder="1" applyAlignment="1">
      <alignment horizontal="left" shrinkToFit="1"/>
    </xf>
    <xf numFmtId="49" fontId="4" fillId="0" borderId="37" xfId="0" applyNumberFormat="1" applyFont="1" applyBorder="1" applyAlignment="1">
      <alignment horizontal="left" shrinkToFit="1"/>
    </xf>
    <xf numFmtId="49" fontId="5" fillId="0" borderId="3" xfId="0" applyNumberFormat="1" applyFont="1" applyBorder="1" applyAlignment="1">
      <alignment horizontal="left" shrinkToFit="1"/>
    </xf>
    <xf numFmtId="49" fontId="5" fillId="0" borderId="5" xfId="0" applyNumberFormat="1" applyFont="1" applyBorder="1" applyAlignment="1">
      <alignment horizontal="left" shrinkToFit="1"/>
    </xf>
    <xf numFmtId="49" fontId="5" fillId="0" borderId="3" xfId="0" applyNumberFormat="1" applyFont="1" applyBorder="1" applyAlignment="1">
      <alignment horizontal="center" shrinkToFit="1"/>
    </xf>
    <xf numFmtId="49" fontId="5" fillId="0" borderId="4" xfId="0" applyNumberFormat="1" applyFont="1" applyBorder="1" applyAlignment="1">
      <alignment horizontal="center" shrinkToFit="1"/>
    </xf>
    <xf numFmtId="3" fontId="10" fillId="0" borderId="5" xfId="0" applyNumberFormat="1" applyFont="1" applyBorder="1" applyAlignment="1">
      <alignment horizontal="right" shrinkToFit="1"/>
    </xf>
    <xf numFmtId="3" fontId="10" fillId="0" borderId="4" xfId="0" applyNumberFormat="1" applyFont="1" applyBorder="1" applyAlignment="1">
      <alignment horizontal="right" shrinkToFit="1"/>
    </xf>
    <xf numFmtId="3" fontId="10" fillId="0" borderId="3" xfId="0" applyNumberFormat="1" applyFont="1" applyFill="1" applyBorder="1" applyAlignment="1" applyProtection="1">
      <alignment horizontal="right" shrinkToFit="1"/>
      <protection locked="0"/>
    </xf>
    <xf numFmtId="3" fontId="10" fillId="0" borderId="5" xfId="0" applyNumberFormat="1" applyFont="1" applyFill="1" applyBorder="1" applyAlignment="1" applyProtection="1">
      <alignment horizontal="right" shrinkToFit="1"/>
      <protection locked="0"/>
    </xf>
    <xf numFmtId="3" fontId="10" fillId="0" borderId="4" xfId="0" applyNumberFormat="1" applyFont="1" applyFill="1" applyBorder="1" applyAlignment="1" applyProtection="1">
      <alignment horizontal="right" shrinkToFit="1"/>
      <protection locked="0"/>
    </xf>
    <xf numFmtId="3" fontId="10" fillId="0" borderId="3" xfId="0" applyNumberFormat="1" applyFont="1" applyBorder="1" applyAlignment="1">
      <alignment horizontal="right" shrinkToFit="1"/>
    </xf>
    <xf numFmtId="49" fontId="3" fillId="0" borderId="3" xfId="0" quotePrefix="1" applyNumberFormat="1" applyFont="1" applyFill="1" applyBorder="1" applyAlignment="1" applyProtection="1">
      <alignment horizontal="left" shrinkToFit="1"/>
      <protection locked="0"/>
    </xf>
    <xf numFmtId="49" fontId="3" fillId="0" borderId="5" xfId="0" quotePrefix="1" applyNumberFormat="1" applyFont="1" applyFill="1" applyBorder="1" applyAlignment="1" applyProtection="1">
      <alignment horizontal="left" shrinkToFit="1"/>
      <protection locked="0"/>
    </xf>
    <xf numFmtId="49" fontId="3" fillId="0" borderId="37" xfId="0" quotePrefix="1" applyNumberFormat="1" applyFont="1" applyFill="1" applyBorder="1" applyAlignment="1" applyProtection="1">
      <alignment horizontal="left" shrinkToFit="1"/>
      <protection locked="0"/>
    </xf>
    <xf numFmtId="0" fontId="3" fillId="11" borderId="26" xfId="0" applyFont="1" applyFill="1" applyBorder="1" applyAlignment="1">
      <alignment horizontal="center"/>
    </xf>
    <xf numFmtId="0" fontId="3" fillId="11" borderId="27" xfId="0" applyFont="1" applyFill="1" applyBorder="1" applyAlignment="1">
      <alignment horizontal="center"/>
    </xf>
    <xf numFmtId="0" fontId="3" fillId="11" borderId="31" xfId="0" applyFont="1" applyFill="1" applyBorder="1" applyAlignment="1">
      <alignment horizontal="center"/>
    </xf>
    <xf numFmtId="0" fontId="3" fillId="11" borderId="36" xfId="0" applyFont="1" applyFill="1" applyBorder="1" applyAlignment="1">
      <alignment horizontal="center"/>
    </xf>
    <xf numFmtId="3" fontId="3" fillId="3" borderId="33" xfId="0" applyNumberFormat="1" applyFont="1" applyFill="1" applyBorder="1" applyAlignment="1">
      <alignment horizontal="right"/>
    </xf>
    <xf numFmtId="3" fontId="3" fillId="3" borderId="34" xfId="0" applyNumberFormat="1" applyFont="1" applyFill="1" applyBorder="1" applyAlignment="1">
      <alignment horizontal="right"/>
    </xf>
    <xf numFmtId="3" fontId="3" fillId="3" borderId="32" xfId="0" applyNumberFormat="1" applyFont="1" applyFill="1" applyBorder="1" applyAlignment="1">
      <alignment horizontal="right"/>
    </xf>
    <xf numFmtId="0" fontId="3" fillId="3" borderId="32" xfId="0" applyFont="1" applyFill="1" applyBorder="1" applyAlignment="1">
      <alignment horizontal="center"/>
    </xf>
    <xf numFmtId="0" fontId="3" fillId="3" borderId="33" xfId="0" applyFont="1" applyFill="1" applyBorder="1" applyAlignment="1">
      <alignment horizontal="center"/>
    </xf>
    <xf numFmtId="0" fontId="3" fillId="3" borderId="38" xfId="0" applyFont="1" applyFill="1" applyBorder="1" applyAlignment="1">
      <alignment horizontal="center"/>
    </xf>
    <xf numFmtId="0" fontId="22" fillId="0" borderId="35" xfId="2" applyFont="1" applyBorder="1" applyAlignment="1">
      <alignment horizontal="center"/>
    </xf>
    <xf numFmtId="176" fontId="23" fillId="0" borderId="1" xfId="2" applyNumberFormat="1" applyFont="1" applyBorder="1" applyAlignment="1">
      <alignment horizontal="center" shrinkToFit="1"/>
    </xf>
    <xf numFmtId="176" fontId="23" fillId="0" borderId="25" xfId="2" applyNumberFormat="1" applyFont="1" applyBorder="1" applyAlignment="1">
      <alignment horizontal="center" shrinkToFit="1"/>
    </xf>
    <xf numFmtId="176" fontId="23" fillId="0" borderId="24" xfId="2" applyNumberFormat="1" applyFont="1" applyBorder="1" applyAlignment="1">
      <alignment horizontal="center" shrinkToFit="1"/>
    </xf>
    <xf numFmtId="0" fontId="23" fillId="0" borderId="1" xfId="2" applyFont="1" applyBorder="1" applyAlignment="1">
      <alignment horizontal="center" shrinkToFit="1"/>
    </xf>
    <xf numFmtId="0" fontId="23" fillId="0" borderId="25" xfId="2" applyFont="1" applyBorder="1" applyAlignment="1">
      <alignment horizontal="center" shrinkToFit="1"/>
    </xf>
    <xf numFmtId="0" fontId="23" fillId="0" borderId="24" xfId="2" applyFont="1" applyBorder="1" applyAlignment="1">
      <alignment horizontal="center" shrinkToFit="1"/>
    </xf>
    <xf numFmtId="3" fontId="23" fillId="0" borderId="35" xfId="2" applyNumberFormat="1" applyFont="1" applyBorder="1" applyAlignment="1">
      <alignment horizontal="center"/>
    </xf>
    <xf numFmtId="0" fontId="23" fillId="0" borderId="35" xfId="2" applyFont="1" applyBorder="1" applyAlignment="1">
      <alignment horizontal="center"/>
    </xf>
    <xf numFmtId="0" fontId="23" fillId="0" borderId="1" xfId="2" applyFont="1" applyBorder="1" applyAlignment="1">
      <alignment horizontal="center"/>
    </xf>
    <xf numFmtId="0" fontId="23" fillId="0" borderId="25" xfId="2" applyFont="1" applyBorder="1" applyAlignment="1">
      <alignment horizontal="center"/>
    </xf>
    <xf numFmtId="0" fontId="23" fillId="0" borderId="24" xfId="2" applyFont="1" applyBorder="1" applyAlignment="1">
      <alignment horizontal="center"/>
    </xf>
  </cellXfs>
  <cellStyles count="3">
    <cellStyle name="ハイパーリンク" xfId="1" builtinId="8"/>
    <cellStyle name="標準" xfId="0" builtinId="0"/>
    <cellStyle name="標準 2" xfId="2"/>
  </cellStyles>
  <dxfs count="20">
    <dxf>
      <fill>
        <patternFill>
          <bgColor rgb="FFFF99CC"/>
        </patternFill>
      </fill>
    </dxf>
    <dxf>
      <fill>
        <patternFill>
          <bgColor rgb="FFFF9966"/>
        </patternFill>
      </fill>
    </dxf>
    <dxf>
      <fill>
        <patternFill>
          <bgColor rgb="FFFFFF00"/>
        </patternFill>
      </fill>
    </dxf>
    <dxf>
      <fill>
        <patternFill>
          <bgColor rgb="FF99FF99"/>
        </patternFill>
      </fill>
    </dxf>
    <dxf>
      <font>
        <color theme="0"/>
      </font>
      <fill>
        <patternFill>
          <bgColor rgb="FF3399FF"/>
        </patternFill>
      </fill>
    </dxf>
    <dxf>
      <font>
        <color theme="0"/>
      </font>
      <fill>
        <patternFill>
          <bgColor theme="0" tint="-0.34998626667073579"/>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FF99CC"/>
        </patternFill>
      </fill>
    </dxf>
    <dxf>
      <fill>
        <patternFill>
          <bgColor rgb="FFFF9966"/>
        </patternFill>
      </fill>
    </dxf>
    <dxf>
      <fill>
        <patternFill>
          <bgColor rgb="FFFFFF00"/>
        </patternFill>
      </fill>
    </dxf>
    <dxf>
      <fill>
        <patternFill>
          <bgColor rgb="FF99FF99"/>
        </patternFill>
      </fill>
    </dxf>
    <dxf>
      <font>
        <color theme="0"/>
      </font>
      <fill>
        <patternFill>
          <bgColor rgb="FF3399FF"/>
        </patternFill>
      </fill>
    </dxf>
    <dxf>
      <font>
        <color theme="0"/>
      </font>
      <fill>
        <patternFill>
          <bgColor theme="0" tint="-0.34998626667073579"/>
        </patternFill>
      </fill>
    </dxf>
    <dxf>
      <fill>
        <patternFill>
          <bgColor rgb="FFCCFFFF"/>
        </patternFill>
      </fill>
    </dxf>
    <dxf>
      <fill>
        <patternFill>
          <bgColor rgb="FFCCFFFF"/>
        </patternFill>
      </fill>
    </dxf>
    <dxf>
      <fill>
        <patternFill>
          <bgColor rgb="FFCCFFFF"/>
        </patternFill>
      </fill>
    </dxf>
    <dxf>
      <fill>
        <patternFill>
          <bgColor rgb="FFCCFFFF"/>
        </patternFill>
      </fill>
    </dxf>
  </dxfs>
  <tableStyles count="0" defaultTableStyle="TableStyleMedium9" defaultPivotStyle="PivotStyleLight16"/>
  <colors>
    <mruColors>
      <color rgb="FF3399FF"/>
      <color rgb="FF0066FF"/>
      <color rgb="FFFF9966"/>
      <color rgb="FFFF99CC"/>
      <color rgb="FF99FF99"/>
      <color rgb="FF0099FF"/>
      <color rgb="FFFFFFCC"/>
      <color rgb="FFFFFF99"/>
      <color rgb="FF66FF66"/>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4</xdr:col>
      <xdr:colOff>0</xdr:colOff>
      <xdr:row>4</xdr:row>
      <xdr:rowOff>0</xdr:rowOff>
    </xdr:from>
    <xdr:to>
      <xdr:col>45</xdr:col>
      <xdr:colOff>0</xdr:colOff>
      <xdr:row>42</xdr:row>
      <xdr:rowOff>0</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876300" y="647700"/>
          <a:ext cx="8982075" cy="5791200"/>
        </a:xfrm>
        <a:prstGeom prst="rect">
          <a:avLst/>
        </a:prstGeom>
      </xdr:spPr>
    </xdr:pic>
    <xdr:clientData/>
  </xdr:twoCellAnchor>
  <xdr:twoCellAnchor>
    <xdr:from>
      <xdr:col>4</xdr:col>
      <xdr:colOff>0</xdr:colOff>
      <xdr:row>45</xdr:row>
      <xdr:rowOff>0</xdr:rowOff>
    </xdr:from>
    <xdr:to>
      <xdr:col>45</xdr:col>
      <xdr:colOff>0</xdr:colOff>
      <xdr:row>83</xdr:row>
      <xdr:rowOff>0</xdr:rowOff>
    </xdr:to>
    <xdr:pic>
      <xdr:nvPicPr>
        <xdr:cNvPr id="3" name="Picture 2" descr="Picture"/>
        <xdr:cNvPicPr>
          <a:picLocks noChangeAspect="1"/>
        </xdr:cNvPicPr>
      </xdr:nvPicPr>
      <xdr:blipFill>
        <a:blip xmlns:r="http://schemas.openxmlformats.org/officeDocument/2006/relationships" r:embed="rId2"/>
        <a:stretch>
          <a:fillRect/>
        </a:stretch>
      </xdr:blipFill>
      <xdr:spPr>
        <a:xfrm>
          <a:off x="876300" y="6915150"/>
          <a:ext cx="8982075" cy="5791200"/>
        </a:xfrm>
        <a:prstGeom prst="rect">
          <a:avLst/>
        </a:prstGeom>
      </xdr:spPr>
    </xdr:pic>
    <xdr:clientData/>
  </xdr:twoCellAnchor>
  <xdr:twoCellAnchor>
    <xdr:from>
      <xdr:col>4</xdr:col>
      <xdr:colOff>0</xdr:colOff>
      <xdr:row>86</xdr:row>
      <xdr:rowOff>0</xdr:rowOff>
    </xdr:from>
    <xdr:to>
      <xdr:col>45</xdr:col>
      <xdr:colOff>0</xdr:colOff>
      <xdr:row>124</xdr:row>
      <xdr:rowOff>0</xdr:rowOff>
    </xdr:to>
    <xdr:pic>
      <xdr:nvPicPr>
        <xdr:cNvPr id="4" name="Picture 3" descr="Picture"/>
        <xdr:cNvPicPr>
          <a:picLocks noChangeAspect="1"/>
        </xdr:cNvPicPr>
      </xdr:nvPicPr>
      <xdr:blipFill>
        <a:blip xmlns:r="http://schemas.openxmlformats.org/officeDocument/2006/relationships" r:embed="rId3"/>
        <a:stretch>
          <a:fillRect/>
        </a:stretch>
      </xdr:blipFill>
      <xdr:spPr>
        <a:xfrm>
          <a:off x="876300" y="13182600"/>
          <a:ext cx="8982075" cy="5791200"/>
        </a:xfrm>
        <a:prstGeom prst="rect">
          <a:avLst/>
        </a:prstGeom>
      </xdr:spPr>
    </xdr:pic>
    <xdr:clientData/>
  </xdr:twoCellAnchor>
  <xdr:twoCellAnchor>
    <xdr:from>
      <xdr:col>4</xdr:col>
      <xdr:colOff>0</xdr:colOff>
      <xdr:row>127</xdr:row>
      <xdr:rowOff>0</xdr:rowOff>
    </xdr:from>
    <xdr:to>
      <xdr:col>45</xdr:col>
      <xdr:colOff>0</xdr:colOff>
      <xdr:row>165</xdr:row>
      <xdr:rowOff>0</xdr:rowOff>
    </xdr:to>
    <xdr:pic>
      <xdr:nvPicPr>
        <xdr:cNvPr id="5" name="Picture 4" descr="Picture"/>
        <xdr:cNvPicPr>
          <a:picLocks noChangeAspect="1"/>
        </xdr:cNvPicPr>
      </xdr:nvPicPr>
      <xdr:blipFill>
        <a:blip xmlns:r="http://schemas.openxmlformats.org/officeDocument/2006/relationships" r:embed="rId4"/>
        <a:stretch>
          <a:fillRect/>
        </a:stretch>
      </xdr:blipFill>
      <xdr:spPr>
        <a:xfrm>
          <a:off x="876300" y="19450050"/>
          <a:ext cx="8982075" cy="5791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501;&#23459;&#38306;&#36899;2/02_&#12503;&#12525;&#12472;&#12455;&#12463;&#12488;/U1-00005462_&#37197;&#24067;&#26696;&#20316;&#25104;&#25903;&#25588;&#65288;&#37197;&#24067;&#26126;&#32048;&#21462;&#36796;&#23550;&#24540;&#65289;/090_&#12381;&#12398;&#20182;/20170712/&#20303;&#21451;&#12486;&#12473;&#124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市区群別部数合計表_京都府"/>
      <sheetName val="配布部数一覧表"/>
      <sheetName val="部数表"/>
      <sheetName val="注意事項"/>
    </sheetNames>
    <sheetDataSet>
      <sheetData sheetId="0"/>
      <sheetData sheetId="1"/>
      <sheetData sheetId="2"/>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9"/>
  <sheetViews>
    <sheetView showGridLines="0" workbookViewId="0"/>
  </sheetViews>
  <sheetFormatPr defaultRowHeight="13.5" x14ac:dyDescent="0.15"/>
  <cols>
    <col min="1" max="1" width="9" style="75"/>
    <col min="2" max="2" width="11.625" style="75" customWidth="1"/>
    <col min="3" max="3" width="58.625" style="75" customWidth="1"/>
    <col min="4" max="9" width="9" style="75"/>
    <col min="10" max="10" width="11.25" style="75" customWidth="1"/>
    <col min="11" max="16384" width="9" style="75"/>
  </cols>
  <sheetData>
    <row r="2" spans="1:3" ht="18.75" x14ac:dyDescent="0.2">
      <c r="A2" s="76" t="s">
        <v>41</v>
      </c>
    </row>
    <row r="4" spans="1:3" ht="15" customHeight="1" x14ac:dyDescent="0.15">
      <c r="B4" s="77" t="s">
        <v>36</v>
      </c>
    </row>
    <row r="5" spans="1:3" ht="61.5" customHeight="1" x14ac:dyDescent="0.15">
      <c r="B5" s="102" t="s">
        <v>42</v>
      </c>
      <c r="C5" s="102"/>
    </row>
    <row r="6" spans="1:3" ht="15" customHeight="1" x14ac:dyDescent="0.15">
      <c r="B6" s="77" t="s">
        <v>22</v>
      </c>
      <c r="C6" s="78"/>
    </row>
    <row r="7" spans="1:3" ht="94.5" customHeight="1" x14ac:dyDescent="0.15">
      <c r="B7" s="103" t="s">
        <v>43</v>
      </c>
      <c r="C7" s="104"/>
    </row>
    <row r="8" spans="1:3" ht="18.75" customHeight="1" x14ac:dyDescent="0.15">
      <c r="B8" s="105" t="s">
        <v>26</v>
      </c>
      <c r="C8" s="105"/>
    </row>
    <row r="9" spans="1:3" x14ac:dyDescent="0.15">
      <c r="B9" s="82" t="s">
        <v>27</v>
      </c>
      <c r="C9" s="83"/>
    </row>
    <row r="10" spans="1:3" x14ac:dyDescent="0.15">
      <c r="B10" s="84" t="s">
        <v>28</v>
      </c>
      <c r="C10" s="85"/>
    </row>
    <row r="11" spans="1:3" x14ac:dyDescent="0.15">
      <c r="B11" s="86" t="s">
        <v>29</v>
      </c>
      <c r="C11" s="87"/>
    </row>
    <row r="12" spans="1:3" x14ac:dyDescent="0.15">
      <c r="B12" s="88" t="s">
        <v>30</v>
      </c>
      <c r="C12" s="89"/>
    </row>
    <row r="13" spans="1:3" x14ac:dyDescent="0.15">
      <c r="B13" s="90" t="s">
        <v>31</v>
      </c>
      <c r="C13" s="91"/>
    </row>
    <row r="14" spans="1:3" x14ac:dyDescent="0.15">
      <c r="B14" s="92" t="s">
        <v>32</v>
      </c>
      <c r="C14" s="93"/>
    </row>
    <row r="15" spans="1:3" ht="17.25" customHeight="1" x14ac:dyDescent="0.15">
      <c r="B15" s="94"/>
      <c r="C15" s="95"/>
    </row>
    <row r="16" spans="1:3" ht="18.75" customHeight="1" x14ac:dyDescent="0.15">
      <c r="B16" s="105" t="s">
        <v>23</v>
      </c>
      <c r="C16" s="105"/>
    </row>
    <row r="17" spans="2:3" ht="24.75" customHeight="1" x14ac:dyDescent="0.15">
      <c r="B17" s="79" t="s">
        <v>10</v>
      </c>
      <c r="C17" s="80" t="s">
        <v>45</v>
      </c>
    </row>
    <row r="18" spans="2:3" ht="24.75" customHeight="1" x14ac:dyDescent="0.15">
      <c r="B18" s="79" t="s">
        <v>37</v>
      </c>
      <c r="C18" s="80" t="s">
        <v>46</v>
      </c>
    </row>
    <row r="19" spans="2:3" ht="24.75" customHeight="1" x14ac:dyDescent="0.15">
      <c r="B19" s="79" t="s">
        <v>38</v>
      </c>
      <c r="C19" s="80" t="s">
        <v>46</v>
      </c>
    </row>
    <row r="20" spans="2:3" ht="36.75" customHeight="1" x14ac:dyDescent="0.15">
      <c r="B20" s="79" t="s">
        <v>9</v>
      </c>
      <c r="C20" s="81" t="s">
        <v>33</v>
      </c>
    </row>
    <row r="21" spans="2:3" ht="24.75" customHeight="1" x14ac:dyDescent="0.15">
      <c r="B21" s="79" t="s">
        <v>39</v>
      </c>
      <c r="C21" s="80" t="s">
        <v>34</v>
      </c>
    </row>
    <row r="22" spans="2:3" ht="24.75" customHeight="1" x14ac:dyDescent="0.15">
      <c r="B22" s="79" t="s">
        <v>11</v>
      </c>
      <c r="C22" s="80" t="s">
        <v>24</v>
      </c>
    </row>
    <row r="23" spans="2:3" ht="24.75" customHeight="1" x14ac:dyDescent="0.15">
      <c r="B23" s="79" t="s">
        <v>7</v>
      </c>
      <c r="C23" s="80" t="s">
        <v>40</v>
      </c>
    </row>
    <row r="24" spans="2:3" ht="24.75" customHeight="1" x14ac:dyDescent="0.15">
      <c r="B24" s="79" t="s">
        <v>6</v>
      </c>
      <c r="C24" s="80" t="s">
        <v>40</v>
      </c>
    </row>
    <row r="25" spans="2:3" ht="24.75" customHeight="1" x14ac:dyDescent="0.15">
      <c r="B25" s="79" t="s">
        <v>25</v>
      </c>
      <c r="C25" s="80" t="s">
        <v>47</v>
      </c>
    </row>
    <row r="26" spans="2:3" ht="21" customHeight="1" x14ac:dyDescent="0.15"/>
    <row r="27" spans="2:3" ht="15" customHeight="1" x14ac:dyDescent="0.15">
      <c r="B27" s="77" t="s">
        <v>35</v>
      </c>
    </row>
    <row r="28" spans="2:3" ht="41.25" customHeight="1" x14ac:dyDescent="0.15">
      <c r="B28" s="102" t="s">
        <v>44</v>
      </c>
      <c r="C28" s="102"/>
    </row>
    <row r="29" spans="2:3" ht="15" customHeight="1" x14ac:dyDescent="0.15"/>
  </sheetData>
  <sheetProtection sheet="1" objects="1" scenarios="1"/>
  <mergeCells count="5">
    <mergeCell ref="B5:C5"/>
    <mergeCell ref="B7:C7"/>
    <mergeCell ref="B8:C8"/>
    <mergeCell ref="B16:C16"/>
    <mergeCell ref="B28:C28"/>
  </mergeCells>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G7"/>
  <sheetViews>
    <sheetView zoomScaleNormal="100" workbookViewId="0"/>
  </sheetViews>
  <sheetFormatPr defaultRowHeight="13.5" x14ac:dyDescent="0.15"/>
  <cols>
    <col min="1" max="1" width="11.875" style="4" bestFit="1" customWidth="1"/>
    <col min="2" max="7" width="12.625" style="4" customWidth="1"/>
    <col min="8" max="16384" width="9" style="4"/>
  </cols>
  <sheetData>
    <row r="1" spans="1:7" ht="18.75" x14ac:dyDescent="0.2">
      <c r="A1" s="18"/>
      <c r="B1" s="18"/>
      <c r="C1" s="18" t="s">
        <v>4</v>
      </c>
      <c r="D1" s="18"/>
      <c r="E1" s="18"/>
      <c r="F1" s="18"/>
    </row>
    <row r="2" spans="1:7" x14ac:dyDescent="0.15">
      <c r="A2" s="5" t="s">
        <v>14</v>
      </c>
      <c r="B2" s="5" t="s">
        <v>0</v>
      </c>
      <c r="C2" s="37" t="s">
        <v>53</v>
      </c>
      <c r="D2" s="38" t="s">
        <v>55</v>
      </c>
      <c r="E2" s="38" t="s">
        <v>57</v>
      </c>
      <c r="F2" s="38" t="s">
        <v>59</v>
      </c>
      <c r="G2" s="7" t="s">
        <v>1</v>
      </c>
    </row>
    <row r="3" spans="1:7" x14ac:dyDescent="0.15">
      <c r="A3" s="34" t="s">
        <v>81</v>
      </c>
      <c r="B3" s="98" t="str">
        <f>HYPERLINK("#'部数表'!B9","豊能郡")</f>
        <v>豊能郡</v>
      </c>
      <c r="C3" s="46">
        <f>部数表!O13</f>
        <v>900</v>
      </c>
      <c r="D3" s="47">
        <f>部数表!BL13</f>
        <v>1100</v>
      </c>
      <c r="E3" s="47">
        <f>部数表!DI13</f>
        <v>0</v>
      </c>
      <c r="F3" s="47">
        <f>部数表!FF13+部数表!Y13+部数表!BV13+部数表!DS13+部数表!FP13</f>
        <v>150</v>
      </c>
      <c r="G3" s="48">
        <f>SUM(C3:F3)</f>
        <v>2150</v>
      </c>
    </row>
    <row r="4" spans="1:7" hidden="1" x14ac:dyDescent="0.15">
      <c r="A4" s="34"/>
      <c r="B4" s="8"/>
      <c r="C4" s="49">
        <v>0</v>
      </c>
      <c r="D4" s="50">
        <v>0</v>
      </c>
      <c r="E4" s="50">
        <v>0</v>
      </c>
      <c r="F4" s="50">
        <v>0</v>
      </c>
      <c r="G4" s="51">
        <f>SUM(C4:F4)</f>
        <v>0</v>
      </c>
    </row>
    <row r="5" spans="1:7" x14ac:dyDescent="0.15">
      <c r="A5" s="52"/>
      <c r="B5" s="61" t="str">
        <f>A3&amp;"計"</f>
        <v>大阪府計</v>
      </c>
      <c r="C5" s="46">
        <f t="shared" ref="C5:G5" si="0">SUM(C3:C4)</f>
        <v>900</v>
      </c>
      <c r="D5" s="47">
        <f t="shared" si="0"/>
        <v>1100</v>
      </c>
      <c r="E5" s="47">
        <f t="shared" si="0"/>
        <v>0</v>
      </c>
      <c r="F5" s="47">
        <f t="shared" si="0"/>
        <v>150</v>
      </c>
      <c r="G5" s="48">
        <f t="shared" si="0"/>
        <v>2150</v>
      </c>
    </row>
    <row r="6" spans="1:7" x14ac:dyDescent="0.15">
      <c r="A6" s="53"/>
      <c r="B6" s="9"/>
      <c r="C6" s="54"/>
      <c r="D6" s="55"/>
      <c r="E6" s="55"/>
      <c r="F6" s="55"/>
      <c r="G6" s="56"/>
    </row>
    <row r="7" spans="1:7" x14ac:dyDescent="0.15">
      <c r="A7" s="57"/>
      <c r="B7" s="10" t="s">
        <v>5</v>
      </c>
      <c r="C7" s="58">
        <f>SUM(C3:C6)/2</f>
        <v>900</v>
      </c>
      <c r="D7" s="59">
        <f>SUM(D3:D6)/2</f>
        <v>1100</v>
      </c>
      <c r="E7" s="59">
        <f>SUM(E3:E6)/2</f>
        <v>0</v>
      </c>
      <c r="F7" s="59">
        <f>SUM(F3:F6)/2</f>
        <v>150</v>
      </c>
      <c r="G7" s="60">
        <f>SUM(G3:G6)/2</f>
        <v>2150</v>
      </c>
    </row>
  </sheetData>
  <sheetProtection sheet="1" objects="1" scenarios="1"/>
  <phoneticPr fontId="1"/>
  <pageMargins left="0.23622047244094491" right="0.23622047244094491" top="0.74803149606299213" bottom="0.74803149606299213" header="0.31496062992125984" footer="0.31496062992125984"/>
  <pageSetup paperSize="9" fitToHeight="0" pageOrder="overThenDown" orientation="portrait" r:id="rId1"/>
  <headerFooter>
    <oddFooter>&amp;C&amp;P/&amp;N&amp;R株式会社　読宣</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autoPageBreaks="0"/>
  </sheetPr>
  <dimension ref="A1:AKS16"/>
  <sheetViews>
    <sheetView tabSelected="1" topLeftCell="A3" zoomScale="80" zoomScaleNormal="80" zoomScaleSheetLayoutView="75" workbookViewId="0">
      <pane ySplit="5" topLeftCell="A8" activePane="bottomLeft" state="frozen"/>
      <selection activeCell="A3" sqref="A3"/>
      <selection pane="bottomLeft" activeCell="AC29" sqref="AC29"/>
    </sheetView>
  </sheetViews>
  <sheetFormatPr defaultColWidth="11.625" defaultRowHeight="12" x14ac:dyDescent="0.15"/>
  <cols>
    <col min="1" max="1" width="9.625" style="32" bestFit="1" customWidth="1"/>
    <col min="2" max="148" width="2.375" style="32" customWidth="1"/>
    <col min="149" max="197" width="2.375" style="32" hidden="1" customWidth="1"/>
    <col min="198" max="981" width="2.375" style="32" customWidth="1"/>
    <col min="982" max="16384" width="11.625" style="32"/>
  </cols>
  <sheetData>
    <row r="1" spans="1:981" s="1" customFormat="1" ht="13.5" hidden="1" x14ac:dyDescent="0.15">
      <c r="Q1" s="63" t="s">
        <v>79</v>
      </c>
      <c r="R1" s="26"/>
      <c r="S1" s="26"/>
      <c r="T1" s="26"/>
      <c r="U1" s="26"/>
      <c r="V1" s="26"/>
      <c r="W1" s="26"/>
      <c r="X1" s="26"/>
    </row>
    <row r="2" spans="1:981" s="1" customFormat="1" ht="13.5" hidden="1" x14ac:dyDescent="0.15">
      <c r="Q2" s="25"/>
      <c r="R2" s="25"/>
      <c r="S2" s="25"/>
      <c r="T2" s="25"/>
      <c r="U2" s="25"/>
      <c r="V2" s="25"/>
      <c r="W2" s="25"/>
      <c r="X2" s="25"/>
    </row>
    <row r="3" spans="1:981" s="1" customFormat="1" ht="27" customHeight="1" x14ac:dyDescent="0.15">
      <c r="B3" s="109" t="s">
        <v>10</v>
      </c>
      <c r="C3" s="110"/>
      <c r="D3" s="110"/>
      <c r="E3" s="110"/>
      <c r="F3" s="110"/>
      <c r="G3" s="111"/>
      <c r="H3" s="106" t="s">
        <v>80</v>
      </c>
      <c r="I3" s="107"/>
      <c r="J3" s="107"/>
      <c r="K3" s="107"/>
      <c r="L3" s="107"/>
      <c r="M3" s="107"/>
      <c r="N3" s="107"/>
      <c r="O3" s="107"/>
      <c r="P3" s="107"/>
      <c r="Q3" s="107"/>
      <c r="R3" s="107"/>
      <c r="S3" s="107"/>
      <c r="T3" s="107"/>
      <c r="U3" s="107"/>
      <c r="V3" s="107"/>
      <c r="W3" s="107"/>
      <c r="X3" s="108"/>
      <c r="Y3" s="64"/>
      <c r="Z3" s="109" t="s">
        <v>9</v>
      </c>
      <c r="AA3" s="110"/>
      <c r="AB3" s="110"/>
      <c r="AC3" s="110"/>
      <c r="AD3" s="110"/>
      <c r="AE3" s="111"/>
      <c r="AF3" s="112" t="s">
        <v>80</v>
      </c>
      <c r="AG3" s="113"/>
      <c r="AH3" s="113"/>
      <c r="AI3" s="113"/>
      <c r="AJ3" s="113"/>
      <c r="AK3" s="113"/>
      <c r="AL3" s="113"/>
      <c r="AM3" s="113"/>
      <c r="AN3" s="113"/>
      <c r="AO3" s="113"/>
      <c r="AP3" s="113"/>
      <c r="AQ3" s="113"/>
      <c r="AR3" s="113"/>
      <c r="AS3" s="113"/>
      <c r="AT3" s="113"/>
      <c r="AU3" s="113"/>
      <c r="AV3" s="114"/>
      <c r="AW3" s="65"/>
      <c r="AX3" s="121" t="s">
        <v>12</v>
      </c>
      <c r="AY3" s="121"/>
      <c r="AZ3" s="121"/>
      <c r="BA3" s="121"/>
      <c r="BB3" s="121"/>
      <c r="BC3" s="121"/>
      <c r="BD3" s="122">
        <v>44287</v>
      </c>
      <c r="BE3" s="122"/>
      <c r="BF3" s="122"/>
      <c r="BG3" s="122"/>
      <c r="BH3" s="122"/>
      <c r="BI3" s="122"/>
      <c r="BJ3" s="122"/>
      <c r="BK3" s="122"/>
      <c r="BL3" s="122"/>
      <c r="BM3" s="65"/>
      <c r="BN3" s="65"/>
      <c r="BO3" s="66"/>
      <c r="BP3" s="66"/>
      <c r="BQ3" s="66"/>
      <c r="BR3" s="66"/>
      <c r="BS3" s="66"/>
      <c r="BT3" s="66"/>
    </row>
    <row r="4" spans="1:981" s="1" customFormat="1" ht="27" customHeight="1" x14ac:dyDescent="0.15">
      <c r="B4" s="109" t="s">
        <v>48</v>
      </c>
      <c r="C4" s="110"/>
      <c r="D4" s="110"/>
      <c r="E4" s="110"/>
      <c r="F4" s="110"/>
      <c r="G4" s="111"/>
      <c r="H4" s="106" t="s">
        <v>80</v>
      </c>
      <c r="I4" s="107"/>
      <c r="J4" s="107"/>
      <c r="K4" s="107"/>
      <c r="L4" s="107"/>
      <c r="M4" s="107"/>
      <c r="N4" s="107"/>
      <c r="O4" s="107"/>
      <c r="P4" s="107"/>
      <c r="Q4" s="107"/>
      <c r="R4" s="107"/>
      <c r="S4" s="107"/>
      <c r="T4" s="107"/>
      <c r="U4" s="107"/>
      <c r="V4" s="107"/>
      <c r="W4" s="107"/>
      <c r="X4" s="108"/>
      <c r="Y4" s="64"/>
      <c r="Z4" s="109" t="s">
        <v>19</v>
      </c>
      <c r="AA4" s="110"/>
      <c r="AB4" s="110"/>
      <c r="AC4" s="110"/>
      <c r="AD4" s="110"/>
      <c r="AE4" s="111"/>
      <c r="AF4" s="115" t="s">
        <v>80</v>
      </c>
      <c r="AG4" s="116"/>
      <c r="AH4" s="116"/>
      <c r="AI4" s="116"/>
      <c r="AJ4" s="116"/>
      <c r="AK4" s="116"/>
      <c r="AL4" s="116"/>
      <c r="AM4" s="116"/>
      <c r="AN4" s="116"/>
      <c r="AO4" s="116"/>
      <c r="AP4" s="116"/>
      <c r="AQ4" s="116"/>
      <c r="AR4" s="116"/>
      <c r="AS4" s="116"/>
      <c r="AT4" s="116"/>
      <c r="AU4" s="116"/>
      <c r="AV4" s="117"/>
      <c r="AW4" s="65"/>
      <c r="AX4" s="123" t="s">
        <v>13</v>
      </c>
      <c r="AY4" s="123"/>
      <c r="AZ4" s="123"/>
      <c r="BA4" s="123"/>
      <c r="BB4" s="123"/>
      <c r="BC4" s="123"/>
      <c r="BD4" s="122">
        <v>44452</v>
      </c>
      <c r="BE4" s="122"/>
      <c r="BF4" s="122"/>
      <c r="BG4" s="122"/>
      <c r="BH4" s="122"/>
      <c r="BI4" s="122"/>
      <c r="BJ4" s="122"/>
      <c r="BK4" s="122"/>
      <c r="BL4" s="122"/>
      <c r="BM4" s="65"/>
      <c r="BN4" s="65"/>
      <c r="BO4" s="66"/>
      <c r="BP4" s="66"/>
      <c r="BQ4" s="66"/>
      <c r="BR4" s="66"/>
      <c r="BS4" s="66"/>
      <c r="BT4" s="66"/>
    </row>
    <row r="5" spans="1:981" s="1" customFormat="1" ht="27" customHeight="1" x14ac:dyDescent="0.15">
      <c r="B5" s="109" t="s">
        <v>18</v>
      </c>
      <c r="C5" s="110"/>
      <c r="D5" s="110"/>
      <c r="E5" s="110"/>
      <c r="F5" s="110"/>
      <c r="G5" s="111"/>
      <c r="H5" s="106" t="s">
        <v>160</v>
      </c>
      <c r="I5" s="107"/>
      <c r="J5" s="107"/>
      <c r="K5" s="107"/>
      <c r="L5" s="107"/>
      <c r="M5" s="107"/>
      <c r="N5" s="107"/>
      <c r="O5" s="107"/>
      <c r="P5" s="107"/>
      <c r="Q5" s="107"/>
      <c r="R5" s="107"/>
      <c r="S5" s="107"/>
      <c r="T5" s="107"/>
      <c r="U5" s="107"/>
      <c r="V5" s="107"/>
      <c r="W5" s="107"/>
      <c r="X5" s="108"/>
      <c r="Y5" s="64"/>
      <c r="Z5" s="109" t="s">
        <v>20</v>
      </c>
      <c r="AA5" s="110"/>
      <c r="AB5" s="110"/>
      <c r="AC5" s="110"/>
      <c r="AD5" s="110"/>
      <c r="AE5" s="111"/>
      <c r="AF5" s="118">
        <f>A12</f>
        <v>2150</v>
      </c>
      <c r="AG5" s="119"/>
      <c r="AH5" s="119"/>
      <c r="AI5" s="119"/>
      <c r="AJ5" s="119"/>
      <c r="AK5" s="119"/>
      <c r="AL5" s="119"/>
      <c r="AM5" s="119"/>
      <c r="AN5" s="119"/>
      <c r="AO5" s="119"/>
      <c r="AP5" s="119"/>
      <c r="AQ5" s="119"/>
      <c r="AR5" s="119"/>
      <c r="AS5" s="119"/>
      <c r="AT5" s="119"/>
      <c r="AU5" s="119"/>
      <c r="AV5" s="120"/>
      <c r="AW5" s="65"/>
      <c r="AX5" s="109" t="s">
        <v>11</v>
      </c>
      <c r="AY5" s="110"/>
      <c r="AZ5" s="110"/>
      <c r="BA5" s="110"/>
      <c r="BB5" s="110"/>
      <c r="BC5" s="111"/>
      <c r="BD5" s="106" t="s">
        <v>80</v>
      </c>
      <c r="BE5" s="107"/>
      <c r="BF5" s="107"/>
      <c r="BG5" s="107"/>
      <c r="BH5" s="107"/>
      <c r="BI5" s="107"/>
      <c r="BJ5" s="107"/>
      <c r="BK5" s="107"/>
      <c r="BL5" s="107"/>
      <c r="BM5" s="107"/>
      <c r="BN5" s="107"/>
      <c r="BO5" s="107"/>
      <c r="BP5" s="107"/>
      <c r="BQ5" s="107"/>
      <c r="BR5" s="107"/>
      <c r="BS5" s="107"/>
      <c r="BT5" s="108"/>
    </row>
    <row r="6" spans="1:981" s="1" customFormat="1" ht="13.5" x14ac:dyDescent="0.15"/>
    <row r="7" spans="1:981" s="1" customFormat="1" ht="20.100000000000001" customHeight="1" x14ac:dyDescent="0.15">
      <c r="B7" s="69"/>
      <c r="C7" s="70"/>
      <c r="D7" s="70"/>
      <c r="E7" s="70"/>
      <c r="F7" s="70"/>
      <c r="G7" s="71"/>
      <c r="H7" s="139" t="s">
        <v>8</v>
      </c>
      <c r="I7" s="140"/>
      <c r="J7" s="139" t="s">
        <v>7</v>
      </c>
      <c r="K7" s="141"/>
      <c r="L7" s="141"/>
      <c r="M7" s="141"/>
      <c r="N7" s="141"/>
      <c r="O7" s="141"/>
      <c r="P7" s="141"/>
      <c r="Q7" s="141"/>
      <c r="R7" s="141"/>
      <c r="S7" s="140"/>
      <c r="T7" s="139" t="s">
        <v>6</v>
      </c>
      <c r="U7" s="141"/>
      <c r="V7" s="141"/>
      <c r="W7" s="141"/>
      <c r="X7" s="141"/>
      <c r="Y7" s="141"/>
      <c r="Z7" s="141"/>
      <c r="AA7" s="141"/>
      <c r="AB7" s="141"/>
      <c r="AC7" s="140"/>
      <c r="AD7" s="139" t="s">
        <v>21</v>
      </c>
      <c r="AE7" s="141"/>
      <c r="AF7" s="141"/>
      <c r="AG7" s="141"/>
      <c r="AH7" s="141"/>
      <c r="AI7" s="141"/>
      <c r="AJ7" s="141"/>
      <c r="AK7" s="141"/>
      <c r="AL7" s="141"/>
      <c r="AM7" s="141"/>
      <c r="AN7" s="141"/>
      <c r="AO7" s="141"/>
      <c r="AP7" s="141"/>
      <c r="AQ7" s="141"/>
      <c r="AR7" s="141"/>
      <c r="AS7" s="141"/>
      <c r="AT7" s="141"/>
      <c r="AU7" s="141"/>
      <c r="AV7" s="141"/>
      <c r="AW7" s="141"/>
      <c r="AX7" s="142"/>
      <c r="AY7" s="69"/>
      <c r="AZ7" s="70"/>
      <c r="BA7" s="70"/>
      <c r="BB7" s="70"/>
      <c r="BC7" s="70"/>
      <c r="BD7" s="71"/>
      <c r="BE7" s="139" t="s">
        <v>8</v>
      </c>
      <c r="BF7" s="140"/>
      <c r="BG7" s="139" t="s">
        <v>7</v>
      </c>
      <c r="BH7" s="141"/>
      <c r="BI7" s="141"/>
      <c r="BJ7" s="141"/>
      <c r="BK7" s="141"/>
      <c r="BL7" s="141"/>
      <c r="BM7" s="141"/>
      <c r="BN7" s="141"/>
      <c r="BO7" s="141"/>
      <c r="BP7" s="140"/>
      <c r="BQ7" s="139" t="s">
        <v>6</v>
      </c>
      <c r="BR7" s="141"/>
      <c r="BS7" s="141"/>
      <c r="BT7" s="141"/>
      <c r="BU7" s="141"/>
      <c r="BV7" s="141"/>
      <c r="BW7" s="141"/>
      <c r="BX7" s="141"/>
      <c r="BY7" s="141"/>
      <c r="BZ7" s="140"/>
      <c r="CA7" s="139" t="s">
        <v>21</v>
      </c>
      <c r="CB7" s="141"/>
      <c r="CC7" s="141"/>
      <c r="CD7" s="141"/>
      <c r="CE7" s="141"/>
      <c r="CF7" s="141"/>
      <c r="CG7" s="141"/>
      <c r="CH7" s="141"/>
      <c r="CI7" s="141"/>
      <c r="CJ7" s="141"/>
      <c r="CK7" s="141"/>
      <c r="CL7" s="141"/>
      <c r="CM7" s="141"/>
      <c r="CN7" s="141"/>
      <c r="CO7" s="141"/>
      <c r="CP7" s="141"/>
      <c r="CQ7" s="141"/>
      <c r="CR7" s="141"/>
      <c r="CS7" s="141"/>
      <c r="CT7" s="141"/>
      <c r="CU7" s="142"/>
      <c r="CV7" s="69"/>
      <c r="CW7" s="70"/>
      <c r="CX7" s="70"/>
      <c r="CY7" s="70"/>
      <c r="CZ7" s="70"/>
      <c r="DA7" s="71"/>
      <c r="DB7" s="139" t="s">
        <v>8</v>
      </c>
      <c r="DC7" s="140"/>
      <c r="DD7" s="139" t="s">
        <v>7</v>
      </c>
      <c r="DE7" s="141"/>
      <c r="DF7" s="141"/>
      <c r="DG7" s="141"/>
      <c r="DH7" s="141"/>
      <c r="DI7" s="141"/>
      <c r="DJ7" s="141"/>
      <c r="DK7" s="141"/>
      <c r="DL7" s="141"/>
      <c r="DM7" s="140"/>
      <c r="DN7" s="139" t="s">
        <v>6</v>
      </c>
      <c r="DO7" s="141"/>
      <c r="DP7" s="141"/>
      <c r="DQ7" s="141"/>
      <c r="DR7" s="141"/>
      <c r="DS7" s="141"/>
      <c r="DT7" s="141"/>
      <c r="DU7" s="141"/>
      <c r="DV7" s="141"/>
      <c r="DW7" s="140"/>
      <c r="DX7" s="139" t="s">
        <v>21</v>
      </c>
      <c r="DY7" s="141"/>
      <c r="DZ7" s="141"/>
      <c r="EA7" s="141"/>
      <c r="EB7" s="141"/>
      <c r="EC7" s="141"/>
      <c r="ED7" s="141"/>
      <c r="EE7" s="141"/>
      <c r="EF7" s="141"/>
      <c r="EG7" s="141"/>
      <c r="EH7" s="141"/>
      <c r="EI7" s="141"/>
      <c r="EJ7" s="141"/>
      <c r="EK7" s="141"/>
      <c r="EL7" s="141"/>
      <c r="EM7" s="141"/>
      <c r="EN7" s="141"/>
      <c r="EO7" s="141"/>
      <c r="EP7" s="141"/>
      <c r="EQ7" s="141"/>
      <c r="ER7" s="142"/>
    </row>
    <row r="8" spans="1:981" s="1" customFormat="1" ht="20.100000000000001" customHeight="1" x14ac:dyDescent="0.15">
      <c r="B8" s="72" t="s">
        <v>52</v>
      </c>
      <c r="C8" s="73"/>
      <c r="D8" s="73"/>
      <c r="E8" s="73"/>
      <c r="F8" s="73"/>
      <c r="G8" s="73"/>
      <c r="H8" s="73"/>
      <c r="I8" s="73"/>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97"/>
      <c r="AY8" s="72" t="s">
        <v>54</v>
      </c>
      <c r="AZ8" s="73"/>
      <c r="BA8" s="73"/>
      <c r="BB8" s="73"/>
      <c r="BC8" s="73"/>
      <c r="BD8" s="73"/>
      <c r="BE8" s="73"/>
      <c r="BF8" s="73"/>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97"/>
      <c r="CV8" s="72" t="s">
        <v>56</v>
      </c>
      <c r="CW8" s="73"/>
      <c r="CX8" s="73"/>
      <c r="CY8" s="73"/>
      <c r="CZ8" s="73"/>
      <c r="DA8" s="73"/>
      <c r="DB8" s="73"/>
      <c r="DC8" s="73"/>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97"/>
      <c r="ES8" s="72" t="s">
        <v>58</v>
      </c>
      <c r="ET8" s="73"/>
      <c r="EU8" s="73"/>
      <c r="EV8" s="73"/>
      <c r="EW8" s="73"/>
      <c r="EX8" s="73"/>
      <c r="EY8" s="73"/>
      <c r="EZ8" s="73"/>
      <c r="FA8" s="74"/>
      <c r="FB8" s="74"/>
      <c r="FC8" s="74"/>
      <c r="FD8" s="74"/>
      <c r="FE8" s="74"/>
      <c r="FF8" s="74"/>
      <c r="FG8" s="74"/>
      <c r="FH8" s="74"/>
      <c r="FI8" s="74"/>
      <c r="FJ8" s="74"/>
      <c r="FK8" s="74"/>
      <c r="FL8" s="74"/>
      <c r="FM8" s="74"/>
      <c r="FN8" s="74"/>
      <c r="FO8" s="74"/>
      <c r="FP8" s="74"/>
      <c r="FQ8" s="74"/>
      <c r="FR8" s="74"/>
      <c r="FS8" s="74"/>
      <c r="FT8" s="74"/>
      <c r="FU8" s="74"/>
      <c r="FV8" s="74"/>
      <c r="FW8" s="74"/>
      <c r="FX8" s="74"/>
      <c r="FY8" s="74"/>
      <c r="FZ8" s="74"/>
      <c r="GA8" s="74"/>
      <c r="GB8" s="74"/>
      <c r="GC8" s="74"/>
      <c r="GD8" s="74"/>
      <c r="GE8" s="74"/>
      <c r="GF8" s="74"/>
      <c r="GG8" s="74"/>
      <c r="GH8" s="74"/>
      <c r="GI8" s="74"/>
      <c r="GJ8" s="74"/>
      <c r="GK8" s="74"/>
      <c r="GL8" s="74"/>
      <c r="GM8" s="74"/>
      <c r="GN8" s="74"/>
      <c r="GO8" s="97"/>
    </row>
    <row r="9" spans="1:981" s="1" customFormat="1" ht="13.5" x14ac:dyDescent="0.15">
      <c r="B9" s="16" t="s">
        <v>60</v>
      </c>
      <c r="C9" s="17"/>
      <c r="D9" s="17"/>
      <c r="E9" s="17"/>
      <c r="F9" s="62" t="s">
        <v>61</v>
      </c>
      <c r="G9" s="62"/>
      <c r="H9" s="17"/>
      <c r="I9" s="17"/>
      <c r="J9" s="124" t="s">
        <v>62</v>
      </c>
      <c r="K9" s="124"/>
      <c r="L9" s="124"/>
      <c r="M9" s="124"/>
      <c r="N9" s="124"/>
      <c r="O9" s="124"/>
      <c r="P9" s="124"/>
      <c r="Q9" s="124"/>
      <c r="R9" s="124"/>
      <c r="S9" s="124"/>
      <c r="T9" s="124"/>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5"/>
      <c r="AY9" s="16" t="s">
        <v>60</v>
      </c>
      <c r="AZ9" s="17"/>
      <c r="BA9" s="17"/>
      <c r="BB9" s="17"/>
      <c r="BC9" s="62" t="s">
        <v>61</v>
      </c>
      <c r="BD9" s="62"/>
      <c r="BE9" s="17"/>
      <c r="BF9" s="17"/>
      <c r="BG9" s="124" t="s">
        <v>62</v>
      </c>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5"/>
      <c r="CV9" s="16" t="s">
        <v>60</v>
      </c>
      <c r="CW9" s="17"/>
      <c r="CX9" s="17"/>
      <c r="CY9" s="17"/>
      <c r="CZ9" s="62" t="s">
        <v>61</v>
      </c>
      <c r="DA9" s="62"/>
      <c r="DB9" s="17"/>
      <c r="DC9" s="17"/>
      <c r="DD9" s="124" t="s">
        <v>62</v>
      </c>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5"/>
      <c r="ES9" s="16"/>
      <c r="ET9" s="17"/>
      <c r="EU9" s="17"/>
      <c r="EV9" s="17"/>
      <c r="EW9" s="62"/>
      <c r="EX9" s="62"/>
      <c r="EY9" s="17"/>
      <c r="EZ9" s="17"/>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4"/>
      <c r="GB9" s="124"/>
      <c r="GC9" s="124"/>
      <c r="GD9" s="124"/>
      <c r="GE9" s="124"/>
      <c r="GF9" s="124"/>
      <c r="GG9" s="124"/>
      <c r="GH9" s="124"/>
      <c r="GI9" s="124"/>
      <c r="GJ9" s="124"/>
      <c r="GK9" s="124"/>
      <c r="GL9" s="124"/>
      <c r="GM9" s="124"/>
      <c r="GN9" s="124"/>
      <c r="GO9" s="125"/>
    </row>
    <row r="10" spans="1:981" s="1" customFormat="1" ht="14.25" x14ac:dyDescent="0.15">
      <c r="B10" s="126" t="s">
        <v>63</v>
      </c>
      <c r="C10" s="127"/>
      <c r="D10" s="127"/>
      <c r="E10" s="127"/>
      <c r="F10" s="127"/>
      <c r="G10" s="31" t="s">
        <v>64</v>
      </c>
      <c r="H10" s="128" t="s">
        <v>65</v>
      </c>
      <c r="I10" s="129"/>
      <c r="J10" s="68"/>
      <c r="K10" s="130">
        <v>900</v>
      </c>
      <c r="L10" s="130"/>
      <c r="M10" s="130"/>
      <c r="N10" s="131"/>
      <c r="O10" s="132">
        <v>900</v>
      </c>
      <c r="P10" s="133"/>
      <c r="Q10" s="133"/>
      <c r="R10" s="133"/>
      <c r="S10" s="134"/>
      <c r="T10" s="135">
        <v>50</v>
      </c>
      <c r="U10" s="130"/>
      <c r="V10" s="130"/>
      <c r="W10" s="130"/>
      <c r="X10" s="131"/>
      <c r="Y10" s="132">
        <v>50</v>
      </c>
      <c r="Z10" s="133"/>
      <c r="AA10" s="133"/>
      <c r="AB10" s="133"/>
      <c r="AC10" s="134"/>
      <c r="AD10" s="136" t="s">
        <v>66</v>
      </c>
      <c r="AE10" s="137"/>
      <c r="AF10" s="137"/>
      <c r="AG10" s="137"/>
      <c r="AH10" s="137"/>
      <c r="AI10" s="137"/>
      <c r="AJ10" s="137"/>
      <c r="AK10" s="137"/>
      <c r="AL10" s="137"/>
      <c r="AM10" s="137"/>
      <c r="AN10" s="137"/>
      <c r="AO10" s="137"/>
      <c r="AP10" s="137"/>
      <c r="AQ10" s="137"/>
      <c r="AR10" s="137"/>
      <c r="AS10" s="137"/>
      <c r="AT10" s="137"/>
      <c r="AU10" s="137"/>
      <c r="AV10" s="137"/>
      <c r="AW10" s="137"/>
      <c r="AX10" s="138"/>
      <c r="AY10" s="126" t="s">
        <v>67</v>
      </c>
      <c r="AZ10" s="127"/>
      <c r="BA10" s="127"/>
      <c r="BB10" s="127"/>
      <c r="BC10" s="127"/>
      <c r="BD10" s="31" t="s">
        <v>68</v>
      </c>
      <c r="BE10" s="128" t="s">
        <v>69</v>
      </c>
      <c r="BF10" s="129"/>
      <c r="BG10" s="68"/>
      <c r="BH10" s="130">
        <v>850</v>
      </c>
      <c r="BI10" s="130"/>
      <c r="BJ10" s="130"/>
      <c r="BK10" s="131"/>
      <c r="BL10" s="132">
        <v>850</v>
      </c>
      <c r="BM10" s="133"/>
      <c r="BN10" s="133"/>
      <c r="BO10" s="133"/>
      <c r="BP10" s="134"/>
      <c r="BQ10" s="135">
        <v>50</v>
      </c>
      <c r="BR10" s="130"/>
      <c r="BS10" s="130"/>
      <c r="BT10" s="130"/>
      <c r="BU10" s="131"/>
      <c r="BV10" s="132">
        <v>50</v>
      </c>
      <c r="BW10" s="133"/>
      <c r="BX10" s="133"/>
      <c r="BY10" s="133"/>
      <c r="BZ10" s="134"/>
      <c r="CA10" s="136" t="s">
        <v>66</v>
      </c>
      <c r="CB10" s="137"/>
      <c r="CC10" s="137"/>
      <c r="CD10" s="137"/>
      <c r="CE10" s="137"/>
      <c r="CF10" s="137"/>
      <c r="CG10" s="137"/>
      <c r="CH10" s="137"/>
      <c r="CI10" s="137"/>
      <c r="CJ10" s="137"/>
      <c r="CK10" s="137"/>
      <c r="CL10" s="137"/>
      <c r="CM10" s="137"/>
      <c r="CN10" s="137"/>
      <c r="CO10" s="137"/>
      <c r="CP10" s="137"/>
      <c r="CQ10" s="137"/>
      <c r="CR10" s="137"/>
      <c r="CS10" s="137"/>
      <c r="CT10" s="137"/>
      <c r="CU10" s="138"/>
      <c r="CV10" s="126" t="s">
        <v>70</v>
      </c>
      <c r="CW10" s="127"/>
      <c r="CX10" s="127"/>
      <c r="CY10" s="127"/>
      <c r="CZ10" s="127"/>
      <c r="DA10" s="31" t="s">
        <v>71</v>
      </c>
      <c r="DB10" s="128" t="s">
        <v>72</v>
      </c>
      <c r="DC10" s="129"/>
      <c r="DD10" s="68"/>
      <c r="DE10" s="130">
        <v>400</v>
      </c>
      <c r="DF10" s="130"/>
      <c r="DG10" s="130"/>
      <c r="DH10" s="131"/>
      <c r="DI10" s="132">
        <v>0</v>
      </c>
      <c r="DJ10" s="133"/>
      <c r="DK10" s="133"/>
      <c r="DL10" s="133"/>
      <c r="DM10" s="134"/>
      <c r="DN10" s="135">
        <v>100</v>
      </c>
      <c r="DO10" s="130"/>
      <c r="DP10" s="130"/>
      <c r="DQ10" s="130"/>
      <c r="DR10" s="131"/>
      <c r="DS10" s="132">
        <v>0</v>
      </c>
      <c r="DT10" s="133"/>
      <c r="DU10" s="133"/>
      <c r="DV10" s="133"/>
      <c r="DW10" s="134"/>
      <c r="DX10" s="136" t="s">
        <v>66</v>
      </c>
      <c r="DY10" s="137"/>
      <c r="DZ10" s="137"/>
      <c r="EA10" s="137"/>
      <c r="EB10" s="137"/>
      <c r="EC10" s="137"/>
      <c r="ED10" s="137"/>
      <c r="EE10" s="137"/>
      <c r="EF10" s="137"/>
      <c r="EG10" s="137"/>
      <c r="EH10" s="137"/>
      <c r="EI10" s="137"/>
      <c r="EJ10" s="137"/>
      <c r="EK10" s="137"/>
      <c r="EL10" s="137"/>
      <c r="EM10" s="137"/>
      <c r="EN10" s="137"/>
      <c r="EO10" s="137"/>
      <c r="EP10" s="137"/>
      <c r="EQ10" s="137"/>
      <c r="ER10" s="138"/>
      <c r="ES10" s="126"/>
      <c r="ET10" s="127"/>
      <c r="EU10" s="127"/>
      <c r="EV10" s="127"/>
      <c r="EW10" s="127"/>
      <c r="EX10" s="31"/>
      <c r="EY10" s="128"/>
      <c r="EZ10" s="129"/>
      <c r="FA10" s="68"/>
      <c r="FB10" s="130"/>
      <c r="FC10" s="130"/>
      <c r="FD10" s="130"/>
      <c r="FE10" s="131"/>
      <c r="FF10" s="132"/>
      <c r="FG10" s="133"/>
      <c r="FH10" s="133"/>
      <c r="FI10" s="133"/>
      <c r="FJ10" s="134"/>
      <c r="FK10" s="135"/>
      <c r="FL10" s="130"/>
      <c r="FM10" s="130"/>
      <c r="FN10" s="130"/>
      <c r="FO10" s="131"/>
      <c r="FP10" s="132"/>
      <c r="FQ10" s="133"/>
      <c r="FR10" s="133"/>
      <c r="FS10" s="133"/>
      <c r="FT10" s="134"/>
      <c r="FU10" s="136"/>
      <c r="FV10" s="137"/>
      <c r="FW10" s="137"/>
      <c r="FX10" s="137"/>
      <c r="FY10" s="137"/>
      <c r="FZ10" s="137"/>
      <c r="GA10" s="137"/>
      <c r="GB10" s="137"/>
      <c r="GC10" s="137"/>
      <c r="GD10" s="137"/>
      <c r="GE10" s="137"/>
      <c r="GF10" s="137"/>
      <c r="GG10" s="137"/>
      <c r="GH10" s="137"/>
      <c r="GI10" s="137"/>
      <c r="GJ10" s="137"/>
      <c r="GK10" s="137"/>
      <c r="GL10" s="137"/>
      <c r="GM10" s="137"/>
      <c r="GN10" s="137"/>
      <c r="GO10" s="138"/>
    </row>
    <row r="11" spans="1:981" s="1" customFormat="1" ht="14.25" x14ac:dyDescent="0.15">
      <c r="A11" s="67">
        <f>K13+T13+BH13+BQ13+DE13+DN13+FB13+FK13</f>
        <v>3050</v>
      </c>
      <c r="B11" s="126" t="s">
        <v>73</v>
      </c>
      <c r="C11" s="127"/>
      <c r="D11" s="127"/>
      <c r="E11" s="127"/>
      <c r="F11" s="127"/>
      <c r="G11" s="31" t="s">
        <v>74</v>
      </c>
      <c r="H11" s="128" t="s">
        <v>75</v>
      </c>
      <c r="I11" s="129"/>
      <c r="J11" s="68"/>
      <c r="K11" s="130">
        <v>400</v>
      </c>
      <c r="L11" s="130"/>
      <c r="M11" s="130"/>
      <c r="N11" s="131"/>
      <c r="O11" s="132">
        <v>0</v>
      </c>
      <c r="P11" s="133"/>
      <c r="Q11" s="133"/>
      <c r="R11" s="133"/>
      <c r="S11" s="134"/>
      <c r="T11" s="135"/>
      <c r="U11" s="130"/>
      <c r="V11" s="130"/>
      <c r="W11" s="130"/>
      <c r="X11" s="131"/>
      <c r="Y11" s="132"/>
      <c r="Z11" s="133"/>
      <c r="AA11" s="133"/>
      <c r="AB11" s="133"/>
      <c r="AC11" s="134"/>
      <c r="AD11" s="136" t="s">
        <v>66</v>
      </c>
      <c r="AE11" s="137"/>
      <c r="AF11" s="137"/>
      <c r="AG11" s="137"/>
      <c r="AH11" s="137"/>
      <c r="AI11" s="137"/>
      <c r="AJ11" s="137"/>
      <c r="AK11" s="137"/>
      <c r="AL11" s="137"/>
      <c r="AM11" s="137"/>
      <c r="AN11" s="137"/>
      <c r="AO11" s="137"/>
      <c r="AP11" s="137"/>
      <c r="AQ11" s="137"/>
      <c r="AR11" s="137"/>
      <c r="AS11" s="137"/>
      <c r="AT11" s="137"/>
      <c r="AU11" s="137"/>
      <c r="AV11" s="137"/>
      <c r="AW11" s="137"/>
      <c r="AX11" s="138"/>
      <c r="AY11" s="126" t="s">
        <v>76</v>
      </c>
      <c r="AZ11" s="127"/>
      <c r="BA11" s="127"/>
      <c r="BB11" s="127"/>
      <c r="BC11" s="127"/>
      <c r="BD11" s="31" t="s">
        <v>77</v>
      </c>
      <c r="BE11" s="128" t="s">
        <v>78</v>
      </c>
      <c r="BF11" s="129"/>
      <c r="BG11" s="68"/>
      <c r="BH11" s="130">
        <v>250</v>
      </c>
      <c r="BI11" s="130"/>
      <c r="BJ11" s="130"/>
      <c r="BK11" s="131"/>
      <c r="BL11" s="132">
        <v>250</v>
      </c>
      <c r="BM11" s="133"/>
      <c r="BN11" s="133"/>
      <c r="BO11" s="133"/>
      <c r="BP11" s="134"/>
      <c r="BQ11" s="135">
        <v>50</v>
      </c>
      <c r="BR11" s="130"/>
      <c r="BS11" s="130"/>
      <c r="BT11" s="130"/>
      <c r="BU11" s="131"/>
      <c r="BV11" s="132">
        <v>50</v>
      </c>
      <c r="BW11" s="133"/>
      <c r="BX11" s="133"/>
      <c r="BY11" s="133"/>
      <c r="BZ11" s="134"/>
      <c r="CA11" s="136" t="s">
        <v>66</v>
      </c>
      <c r="CB11" s="137"/>
      <c r="CC11" s="137"/>
      <c r="CD11" s="137"/>
      <c r="CE11" s="137"/>
      <c r="CF11" s="137"/>
      <c r="CG11" s="137"/>
      <c r="CH11" s="137"/>
      <c r="CI11" s="137"/>
      <c r="CJ11" s="137"/>
      <c r="CK11" s="137"/>
      <c r="CL11" s="137"/>
      <c r="CM11" s="137"/>
      <c r="CN11" s="137"/>
      <c r="CO11" s="137"/>
      <c r="CP11" s="137"/>
      <c r="CQ11" s="137"/>
      <c r="CR11" s="137"/>
      <c r="CS11" s="137"/>
      <c r="CT11" s="137"/>
      <c r="CU11" s="138"/>
      <c r="CV11" s="126"/>
      <c r="CW11" s="127"/>
      <c r="CX11" s="127"/>
      <c r="CY11" s="127"/>
      <c r="CZ11" s="127"/>
      <c r="DA11" s="31"/>
      <c r="DB11" s="128"/>
      <c r="DC11" s="129"/>
      <c r="DD11" s="68"/>
      <c r="DE11" s="130"/>
      <c r="DF11" s="130"/>
      <c r="DG11" s="130"/>
      <c r="DH11" s="131"/>
      <c r="DI11" s="132"/>
      <c r="DJ11" s="133"/>
      <c r="DK11" s="133"/>
      <c r="DL11" s="133"/>
      <c r="DM11" s="134"/>
      <c r="DN11" s="135"/>
      <c r="DO11" s="130"/>
      <c r="DP11" s="130"/>
      <c r="DQ11" s="130"/>
      <c r="DR11" s="131"/>
      <c r="DS11" s="132"/>
      <c r="DT11" s="133"/>
      <c r="DU11" s="133"/>
      <c r="DV11" s="133"/>
      <c r="DW11" s="134"/>
      <c r="DX11" s="136"/>
      <c r="DY11" s="137"/>
      <c r="DZ11" s="137"/>
      <c r="EA11" s="137"/>
      <c r="EB11" s="137"/>
      <c r="EC11" s="137"/>
      <c r="ED11" s="137"/>
      <c r="EE11" s="137"/>
      <c r="EF11" s="137"/>
      <c r="EG11" s="137"/>
      <c r="EH11" s="137"/>
      <c r="EI11" s="137"/>
      <c r="EJ11" s="137"/>
      <c r="EK11" s="137"/>
      <c r="EL11" s="137"/>
      <c r="EM11" s="137"/>
      <c r="EN11" s="137"/>
      <c r="EO11" s="137"/>
      <c r="EP11" s="137"/>
      <c r="EQ11" s="137"/>
      <c r="ER11" s="138"/>
      <c r="ES11" s="126"/>
      <c r="ET11" s="127"/>
      <c r="EU11" s="127"/>
      <c r="EV11" s="127"/>
      <c r="EW11" s="127"/>
      <c r="EX11" s="31"/>
      <c r="EY11" s="128"/>
      <c r="EZ11" s="129"/>
      <c r="FA11" s="68"/>
      <c r="FB11" s="130"/>
      <c r="FC11" s="130"/>
      <c r="FD11" s="130"/>
      <c r="FE11" s="131"/>
      <c r="FF11" s="132"/>
      <c r="FG11" s="133"/>
      <c r="FH11" s="133"/>
      <c r="FI11" s="133"/>
      <c r="FJ11" s="134"/>
      <c r="FK11" s="135"/>
      <c r="FL11" s="130"/>
      <c r="FM11" s="130"/>
      <c r="FN11" s="130"/>
      <c r="FO11" s="131"/>
      <c r="FP11" s="132"/>
      <c r="FQ11" s="133"/>
      <c r="FR11" s="133"/>
      <c r="FS11" s="133"/>
      <c r="FT11" s="134"/>
      <c r="FU11" s="136"/>
      <c r="FV11" s="137"/>
      <c r="FW11" s="137"/>
      <c r="FX11" s="137"/>
      <c r="FY11" s="137"/>
      <c r="FZ11" s="137"/>
      <c r="GA11" s="137"/>
      <c r="GB11" s="137"/>
      <c r="GC11" s="137"/>
      <c r="GD11" s="137"/>
      <c r="GE11" s="137"/>
      <c r="GF11" s="137"/>
      <c r="GG11" s="137"/>
      <c r="GH11" s="137"/>
      <c r="GI11" s="137"/>
      <c r="GJ11" s="137"/>
      <c r="GK11" s="137"/>
      <c r="GL11" s="137"/>
      <c r="GM11" s="137"/>
      <c r="GN11" s="137"/>
      <c r="GO11" s="138"/>
    </row>
    <row r="12" spans="1:981" s="1" customFormat="1" ht="14.25" x14ac:dyDescent="0.15">
      <c r="A12" s="67">
        <f>O13+Y13+BL13+BV13+DI13+DS13+FF13+FP13</f>
        <v>2150</v>
      </c>
      <c r="B12" s="126"/>
      <c r="C12" s="127"/>
      <c r="D12" s="127"/>
      <c r="E12" s="127"/>
      <c r="F12" s="127"/>
      <c r="G12" s="31"/>
      <c r="H12" s="128"/>
      <c r="I12" s="129"/>
      <c r="J12" s="68"/>
      <c r="K12" s="130"/>
      <c r="L12" s="130"/>
      <c r="M12" s="130"/>
      <c r="N12" s="131"/>
      <c r="O12" s="132"/>
      <c r="P12" s="133"/>
      <c r="Q12" s="133"/>
      <c r="R12" s="133"/>
      <c r="S12" s="134"/>
      <c r="T12" s="135"/>
      <c r="U12" s="130"/>
      <c r="V12" s="130"/>
      <c r="W12" s="130"/>
      <c r="X12" s="131"/>
      <c r="Y12" s="132"/>
      <c r="Z12" s="133"/>
      <c r="AA12" s="133"/>
      <c r="AB12" s="133"/>
      <c r="AC12" s="134"/>
      <c r="AD12" s="136"/>
      <c r="AE12" s="137"/>
      <c r="AF12" s="137"/>
      <c r="AG12" s="137"/>
      <c r="AH12" s="137"/>
      <c r="AI12" s="137"/>
      <c r="AJ12" s="137"/>
      <c r="AK12" s="137"/>
      <c r="AL12" s="137"/>
      <c r="AM12" s="137"/>
      <c r="AN12" s="137"/>
      <c r="AO12" s="137"/>
      <c r="AP12" s="137"/>
      <c r="AQ12" s="137"/>
      <c r="AR12" s="137"/>
      <c r="AS12" s="137"/>
      <c r="AT12" s="137"/>
      <c r="AU12" s="137"/>
      <c r="AV12" s="137"/>
      <c r="AW12" s="137"/>
      <c r="AX12" s="138"/>
      <c r="AY12" s="126"/>
      <c r="AZ12" s="127"/>
      <c r="BA12" s="127"/>
      <c r="BB12" s="127"/>
      <c r="BC12" s="127"/>
      <c r="BD12" s="31"/>
      <c r="BE12" s="128"/>
      <c r="BF12" s="129"/>
      <c r="BG12" s="68"/>
      <c r="BH12" s="130"/>
      <c r="BI12" s="130"/>
      <c r="BJ12" s="130"/>
      <c r="BK12" s="131"/>
      <c r="BL12" s="132"/>
      <c r="BM12" s="133"/>
      <c r="BN12" s="133"/>
      <c r="BO12" s="133"/>
      <c r="BP12" s="134"/>
      <c r="BQ12" s="135"/>
      <c r="BR12" s="130"/>
      <c r="BS12" s="130"/>
      <c r="BT12" s="130"/>
      <c r="BU12" s="131"/>
      <c r="BV12" s="132"/>
      <c r="BW12" s="133"/>
      <c r="BX12" s="133"/>
      <c r="BY12" s="133"/>
      <c r="BZ12" s="134"/>
      <c r="CA12" s="136"/>
      <c r="CB12" s="137"/>
      <c r="CC12" s="137"/>
      <c r="CD12" s="137"/>
      <c r="CE12" s="137"/>
      <c r="CF12" s="137"/>
      <c r="CG12" s="137"/>
      <c r="CH12" s="137"/>
      <c r="CI12" s="137"/>
      <c r="CJ12" s="137"/>
      <c r="CK12" s="137"/>
      <c r="CL12" s="137"/>
      <c r="CM12" s="137"/>
      <c r="CN12" s="137"/>
      <c r="CO12" s="137"/>
      <c r="CP12" s="137"/>
      <c r="CQ12" s="137"/>
      <c r="CR12" s="137"/>
      <c r="CS12" s="137"/>
      <c r="CT12" s="137"/>
      <c r="CU12" s="138"/>
      <c r="CV12" s="126"/>
      <c r="CW12" s="127"/>
      <c r="CX12" s="127"/>
      <c r="CY12" s="127"/>
      <c r="CZ12" s="127"/>
      <c r="DA12" s="31"/>
      <c r="DB12" s="128"/>
      <c r="DC12" s="129"/>
      <c r="DD12" s="68"/>
      <c r="DE12" s="130"/>
      <c r="DF12" s="130"/>
      <c r="DG12" s="130"/>
      <c r="DH12" s="131"/>
      <c r="DI12" s="132"/>
      <c r="DJ12" s="133"/>
      <c r="DK12" s="133"/>
      <c r="DL12" s="133"/>
      <c r="DM12" s="134"/>
      <c r="DN12" s="135"/>
      <c r="DO12" s="130"/>
      <c r="DP12" s="130"/>
      <c r="DQ12" s="130"/>
      <c r="DR12" s="131"/>
      <c r="DS12" s="132"/>
      <c r="DT12" s="133"/>
      <c r="DU12" s="133"/>
      <c r="DV12" s="133"/>
      <c r="DW12" s="134"/>
      <c r="DX12" s="136"/>
      <c r="DY12" s="137"/>
      <c r="DZ12" s="137"/>
      <c r="EA12" s="137"/>
      <c r="EB12" s="137"/>
      <c r="EC12" s="137"/>
      <c r="ED12" s="137"/>
      <c r="EE12" s="137"/>
      <c r="EF12" s="137"/>
      <c r="EG12" s="137"/>
      <c r="EH12" s="137"/>
      <c r="EI12" s="137"/>
      <c r="EJ12" s="137"/>
      <c r="EK12" s="137"/>
      <c r="EL12" s="137"/>
      <c r="EM12" s="137"/>
      <c r="EN12" s="137"/>
      <c r="EO12" s="137"/>
      <c r="EP12" s="137"/>
      <c r="EQ12" s="137"/>
      <c r="ER12" s="138"/>
      <c r="ES12" s="126"/>
      <c r="ET12" s="127"/>
      <c r="EU12" s="127"/>
      <c r="EV12" s="127"/>
      <c r="EW12" s="127"/>
      <c r="EX12" s="31"/>
      <c r="EY12" s="128"/>
      <c r="EZ12" s="129"/>
      <c r="FA12" s="68"/>
      <c r="FB12" s="130"/>
      <c r="FC12" s="130"/>
      <c r="FD12" s="130"/>
      <c r="FE12" s="131"/>
      <c r="FF12" s="132"/>
      <c r="FG12" s="133"/>
      <c r="FH12" s="133"/>
      <c r="FI12" s="133"/>
      <c r="FJ12" s="134"/>
      <c r="FK12" s="135"/>
      <c r="FL12" s="130"/>
      <c r="FM12" s="130"/>
      <c r="FN12" s="130"/>
      <c r="FO12" s="131"/>
      <c r="FP12" s="132"/>
      <c r="FQ12" s="133"/>
      <c r="FR12" s="133"/>
      <c r="FS12" s="133"/>
      <c r="FT12" s="134"/>
      <c r="FU12" s="136"/>
      <c r="FV12" s="137"/>
      <c r="FW12" s="137"/>
      <c r="FX12" s="137"/>
      <c r="FY12" s="137"/>
      <c r="FZ12" s="137"/>
      <c r="GA12" s="137"/>
      <c r="GB12" s="137"/>
      <c r="GC12" s="137"/>
      <c r="GD12" s="137"/>
      <c r="GE12" s="137"/>
      <c r="GF12" s="137"/>
      <c r="GG12" s="137"/>
      <c r="GH12" s="137"/>
      <c r="GI12" s="137"/>
      <c r="GJ12" s="137"/>
      <c r="GK12" s="137"/>
      <c r="GL12" s="137"/>
      <c r="GM12" s="137"/>
      <c r="GN12" s="137"/>
      <c r="GO12" s="138"/>
    </row>
    <row r="13" spans="1:981" s="3" customFormat="1" hidden="1" x14ac:dyDescent="0.15">
      <c r="A13" s="27"/>
      <c r="B13" s="28"/>
      <c r="C13" s="29"/>
      <c r="D13" s="29"/>
      <c r="E13" s="29"/>
      <c r="F13" s="29"/>
      <c r="G13" s="29"/>
      <c r="H13" s="29"/>
      <c r="I13" s="30" t="s">
        <v>17</v>
      </c>
      <c r="J13" s="96"/>
      <c r="K13" s="143">
        <f>SUM(K10:K12)</f>
        <v>1300</v>
      </c>
      <c r="L13" s="143"/>
      <c r="M13" s="143"/>
      <c r="N13" s="144"/>
      <c r="O13" s="145">
        <f t="shared" ref="O13" si="0">SUM(O10:O12)</f>
        <v>900</v>
      </c>
      <c r="P13" s="143"/>
      <c r="Q13" s="143"/>
      <c r="R13" s="143"/>
      <c r="S13" s="144"/>
      <c r="T13" s="145">
        <f t="shared" ref="T13" si="1">SUM(T10:T12)</f>
        <v>50</v>
      </c>
      <c r="U13" s="143"/>
      <c r="V13" s="143"/>
      <c r="W13" s="143"/>
      <c r="X13" s="144"/>
      <c r="Y13" s="145">
        <f t="shared" ref="Y13" si="2">SUM(Y10:Y12)</f>
        <v>50</v>
      </c>
      <c r="Z13" s="143"/>
      <c r="AA13" s="143"/>
      <c r="AB13" s="143"/>
      <c r="AC13" s="144"/>
      <c r="AD13" s="146"/>
      <c r="AE13" s="147"/>
      <c r="AF13" s="147"/>
      <c r="AG13" s="147"/>
      <c r="AH13" s="147"/>
      <c r="AI13" s="147"/>
      <c r="AJ13" s="147"/>
      <c r="AK13" s="147"/>
      <c r="AL13" s="147"/>
      <c r="AM13" s="147"/>
      <c r="AN13" s="147"/>
      <c r="AO13" s="147"/>
      <c r="AP13" s="147"/>
      <c r="AQ13" s="147"/>
      <c r="AR13" s="147"/>
      <c r="AS13" s="147"/>
      <c r="AT13" s="147"/>
      <c r="AU13" s="147"/>
      <c r="AV13" s="147"/>
      <c r="AW13" s="147"/>
      <c r="AX13" s="148"/>
      <c r="AY13" s="28"/>
      <c r="AZ13" s="29"/>
      <c r="BA13" s="29"/>
      <c r="BB13" s="29"/>
      <c r="BC13" s="29"/>
      <c r="BD13" s="29"/>
      <c r="BE13" s="29"/>
      <c r="BF13" s="30" t="s">
        <v>17</v>
      </c>
      <c r="BG13" s="96"/>
      <c r="BH13" s="143">
        <f t="shared" ref="BH13" si="3">SUM(BH10:BH12)</f>
        <v>1100</v>
      </c>
      <c r="BI13" s="143"/>
      <c r="BJ13" s="143"/>
      <c r="BK13" s="144"/>
      <c r="BL13" s="145">
        <f t="shared" ref="BL13" si="4">SUM(BL10:BL12)</f>
        <v>1100</v>
      </c>
      <c r="BM13" s="143"/>
      <c r="BN13" s="143"/>
      <c r="BO13" s="143"/>
      <c r="BP13" s="144"/>
      <c r="BQ13" s="145">
        <f t="shared" ref="BQ13" si="5">SUM(BQ10:BQ12)</f>
        <v>100</v>
      </c>
      <c r="BR13" s="143"/>
      <c r="BS13" s="143"/>
      <c r="BT13" s="143"/>
      <c r="BU13" s="144"/>
      <c r="BV13" s="145">
        <f t="shared" ref="BV13" si="6">SUM(BV10:BV12)</f>
        <v>100</v>
      </c>
      <c r="BW13" s="143"/>
      <c r="BX13" s="143"/>
      <c r="BY13" s="143"/>
      <c r="BZ13" s="144"/>
      <c r="CA13" s="146"/>
      <c r="CB13" s="147"/>
      <c r="CC13" s="147"/>
      <c r="CD13" s="147"/>
      <c r="CE13" s="147"/>
      <c r="CF13" s="147"/>
      <c r="CG13" s="147"/>
      <c r="CH13" s="147"/>
      <c r="CI13" s="147"/>
      <c r="CJ13" s="147"/>
      <c r="CK13" s="147"/>
      <c r="CL13" s="147"/>
      <c r="CM13" s="147"/>
      <c r="CN13" s="147"/>
      <c r="CO13" s="147"/>
      <c r="CP13" s="147"/>
      <c r="CQ13" s="147"/>
      <c r="CR13" s="147"/>
      <c r="CS13" s="147"/>
      <c r="CT13" s="147"/>
      <c r="CU13" s="148"/>
      <c r="CV13" s="28"/>
      <c r="CW13" s="29"/>
      <c r="CX13" s="29"/>
      <c r="CY13" s="29"/>
      <c r="CZ13" s="29"/>
      <c r="DA13" s="29"/>
      <c r="DB13" s="29"/>
      <c r="DC13" s="30" t="s">
        <v>17</v>
      </c>
      <c r="DD13" s="96"/>
      <c r="DE13" s="143">
        <f t="shared" ref="DE13" si="7">SUM(DE10:DE12)</f>
        <v>400</v>
      </c>
      <c r="DF13" s="143"/>
      <c r="DG13" s="143"/>
      <c r="DH13" s="144"/>
      <c r="DI13" s="145">
        <f t="shared" ref="DI13" si="8">SUM(DI10:DI12)</f>
        <v>0</v>
      </c>
      <c r="DJ13" s="143"/>
      <c r="DK13" s="143"/>
      <c r="DL13" s="143"/>
      <c r="DM13" s="144"/>
      <c r="DN13" s="145">
        <f t="shared" ref="DN13" si="9">SUM(DN10:DN12)</f>
        <v>100</v>
      </c>
      <c r="DO13" s="143"/>
      <c r="DP13" s="143"/>
      <c r="DQ13" s="143"/>
      <c r="DR13" s="144"/>
      <c r="DS13" s="145">
        <f t="shared" ref="DS13" si="10">SUM(DS10:DS12)</f>
        <v>0</v>
      </c>
      <c r="DT13" s="143"/>
      <c r="DU13" s="143"/>
      <c r="DV13" s="143"/>
      <c r="DW13" s="144"/>
      <c r="DX13" s="146"/>
      <c r="DY13" s="147"/>
      <c r="DZ13" s="147"/>
      <c r="EA13" s="147"/>
      <c r="EB13" s="147"/>
      <c r="EC13" s="147"/>
      <c r="ED13" s="147"/>
      <c r="EE13" s="147"/>
      <c r="EF13" s="147"/>
      <c r="EG13" s="147"/>
      <c r="EH13" s="147"/>
      <c r="EI13" s="147"/>
      <c r="EJ13" s="147"/>
      <c r="EK13" s="147"/>
      <c r="EL13" s="147"/>
      <c r="EM13" s="147"/>
      <c r="EN13" s="147"/>
      <c r="EO13" s="147"/>
      <c r="EP13" s="147"/>
      <c r="EQ13" s="147"/>
      <c r="ER13" s="148"/>
      <c r="ES13" s="28"/>
      <c r="ET13" s="29"/>
      <c r="EU13" s="29"/>
      <c r="EV13" s="29"/>
      <c r="EW13" s="29"/>
      <c r="EX13" s="29"/>
      <c r="EY13" s="29"/>
      <c r="EZ13" s="30" t="s">
        <v>17</v>
      </c>
      <c r="FA13" s="96"/>
      <c r="FB13" s="143">
        <f t="shared" ref="FB13" si="11">SUM(FB10:FB12)</f>
        <v>0</v>
      </c>
      <c r="FC13" s="143"/>
      <c r="FD13" s="143"/>
      <c r="FE13" s="144"/>
      <c r="FF13" s="145">
        <f t="shared" ref="FF13" si="12">SUM(FF10:FF12)</f>
        <v>0</v>
      </c>
      <c r="FG13" s="143"/>
      <c r="FH13" s="143"/>
      <c r="FI13" s="143"/>
      <c r="FJ13" s="144"/>
      <c r="FK13" s="145">
        <f t="shared" ref="FK13" si="13">SUM(FK10:FK12)</f>
        <v>0</v>
      </c>
      <c r="FL13" s="143"/>
      <c r="FM13" s="143"/>
      <c r="FN13" s="143"/>
      <c r="FO13" s="144"/>
      <c r="FP13" s="145">
        <f t="shared" ref="FP13" si="14">SUM(FP10:FP12)</f>
        <v>0</v>
      </c>
      <c r="FQ13" s="143"/>
      <c r="FR13" s="143"/>
      <c r="FS13" s="143"/>
      <c r="FT13" s="144"/>
      <c r="FU13" s="146"/>
      <c r="FV13" s="147"/>
      <c r="FW13" s="147"/>
      <c r="FX13" s="147"/>
      <c r="FY13" s="147"/>
      <c r="FZ13" s="147"/>
      <c r="GA13" s="147"/>
      <c r="GB13" s="147"/>
      <c r="GC13" s="147"/>
      <c r="GD13" s="147"/>
      <c r="GE13" s="147"/>
      <c r="GF13" s="147"/>
      <c r="GG13" s="147"/>
      <c r="GH13" s="147"/>
      <c r="GI13" s="147"/>
      <c r="GJ13" s="147"/>
      <c r="GK13" s="147"/>
      <c r="GL13" s="147"/>
      <c r="GM13" s="147"/>
      <c r="GN13" s="147"/>
      <c r="GO13" s="148"/>
    </row>
    <row r="14" spans="1:981" x14ac:dyDescent="0.15">
      <c r="B14" s="14" t="s">
        <v>49</v>
      </c>
      <c r="C14" s="14"/>
      <c r="D14" s="14"/>
      <c r="E14" s="14"/>
      <c r="F14" s="14"/>
      <c r="G14" s="14"/>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row>
    <row r="15" spans="1:981" x14ac:dyDescent="0.15">
      <c r="B15" s="15" t="s">
        <v>50</v>
      </c>
      <c r="C15" s="15"/>
      <c r="D15" s="15"/>
      <c r="E15" s="15"/>
      <c r="F15" s="15"/>
      <c r="G15" s="15"/>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5"/>
      <c r="AZ15" s="15"/>
      <c r="BA15" s="15"/>
      <c r="BB15" s="15"/>
      <c r="BC15" s="15"/>
      <c r="BD15" s="15"/>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5"/>
      <c r="CW15" s="15"/>
      <c r="CX15" s="15"/>
      <c r="CY15" s="15"/>
      <c r="CZ15" s="15"/>
      <c r="DA15" s="15"/>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5"/>
      <c r="ET15" s="15"/>
      <c r="EU15" s="15"/>
      <c r="EV15" s="15"/>
      <c r="EW15" s="15"/>
      <c r="EX15" s="15"/>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5"/>
      <c r="GQ15" s="15"/>
      <c r="GR15" s="15"/>
      <c r="GS15" s="15"/>
      <c r="GT15" s="15"/>
      <c r="GU15" s="15"/>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5"/>
      <c r="IN15" s="15"/>
      <c r="IO15" s="15"/>
      <c r="IP15" s="15"/>
      <c r="IQ15" s="15"/>
      <c r="IR15" s="15"/>
      <c r="IS15" s="13"/>
      <c r="IT15" s="13"/>
      <c r="IU15" s="13"/>
      <c r="IV15" s="13"/>
      <c r="IW15" s="13"/>
      <c r="IX15" s="13"/>
      <c r="IY15" s="13"/>
      <c r="IZ15" s="13"/>
      <c r="JA15" s="13"/>
      <c r="JB15" s="13"/>
      <c r="JC15" s="13"/>
      <c r="JD15" s="13"/>
      <c r="JE15" s="13"/>
      <c r="JF15" s="13"/>
      <c r="JG15" s="13"/>
      <c r="JH15" s="13"/>
      <c r="JI15" s="13"/>
      <c r="JJ15" s="13"/>
      <c r="JK15" s="13"/>
      <c r="JL15" s="13"/>
      <c r="JM15" s="13"/>
      <c r="JN15" s="13"/>
      <c r="JO15" s="13"/>
      <c r="JP15" s="13"/>
      <c r="JQ15" s="13"/>
      <c r="JR15" s="13"/>
      <c r="JS15" s="13"/>
      <c r="JT15" s="13"/>
      <c r="JU15" s="13"/>
      <c r="JV15" s="13"/>
      <c r="JW15" s="13"/>
      <c r="JX15" s="13"/>
      <c r="JY15" s="13"/>
      <c r="JZ15" s="13"/>
      <c r="KA15" s="13"/>
      <c r="KB15" s="13"/>
      <c r="KC15" s="13"/>
      <c r="KD15" s="13"/>
      <c r="KE15" s="13"/>
      <c r="KF15" s="13"/>
      <c r="KG15" s="13"/>
      <c r="KH15" s="13"/>
      <c r="KI15" s="13"/>
      <c r="KJ15" s="15"/>
      <c r="KK15" s="15"/>
      <c r="KL15" s="15"/>
      <c r="KM15" s="15"/>
      <c r="KN15" s="15"/>
      <c r="KO15" s="15"/>
      <c r="KP15" s="13"/>
      <c r="KQ15" s="13"/>
      <c r="KR15" s="13"/>
      <c r="KS15" s="13"/>
      <c r="KT15" s="13"/>
      <c r="KU15" s="13"/>
      <c r="KV15" s="13"/>
      <c r="KW15" s="13"/>
      <c r="KX15" s="13"/>
      <c r="KY15" s="13"/>
      <c r="KZ15" s="13"/>
      <c r="LA15" s="13"/>
      <c r="LB15" s="13"/>
      <c r="LC15" s="13"/>
      <c r="LD15" s="13"/>
      <c r="LE15" s="13"/>
      <c r="LF15" s="13"/>
      <c r="LG15" s="13"/>
      <c r="LH15" s="13"/>
      <c r="LI15" s="13"/>
      <c r="LJ15" s="13"/>
      <c r="LK15" s="13"/>
      <c r="LL15" s="13"/>
      <c r="LM15" s="13"/>
      <c r="LN15" s="13"/>
      <c r="LO15" s="13"/>
      <c r="LP15" s="13"/>
      <c r="LQ15" s="13"/>
      <c r="LR15" s="13"/>
      <c r="LS15" s="13"/>
      <c r="LT15" s="13"/>
      <c r="LU15" s="13"/>
      <c r="LV15" s="13"/>
      <c r="LW15" s="13"/>
      <c r="LX15" s="13"/>
      <c r="LY15" s="13"/>
      <c r="LZ15" s="13"/>
      <c r="MA15" s="13"/>
      <c r="MB15" s="13"/>
      <c r="MC15" s="13"/>
      <c r="MD15" s="13"/>
      <c r="ME15" s="13"/>
      <c r="MF15" s="13"/>
      <c r="MG15" s="15"/>
      <c r="MH15" s="15"/>
      <c r="MI15" s="15"/>
      <c r="MJ15" s="15"/>
      <c r="MK15" s="15"/>
      <c r="ML15" s="15"/>
      <c r="MM15" s="13"/>
      <c r="MN15" s="13"/>
      <c r="MO15" s="13"/>
      <c r="MP15" s="13"/>
      <c r="MQ15" s="13"/>
      <c r="MR15" s="13"/>
      <c r="MS15" s="13"/>
      <c r="MT15" s="13"/>
      <c r="MU15" s="13"/>
      <c r="MV15" s="13"/>
      <c r="MW15" s="13"/>
      <c r="MX15" s="13"/>
      <c r="MY15" s="13"/>
      <c r="MZ15" s="13"/>
      <c r="NA15" s="13"/>
      <c r="NB15" s="13"/>
      <c r="NC15" s="13"/>
      <c r="ND15" s="13"/>
      <c r="NE15" s="13"/>
      <c r="NF15" s="13"/>
      <c r="NG15" s="13"/>
      <c r="NH15" s="13"/>
      <c r="NI15" s="13"/>
      <c r="NJ15" s="13"/>
      <c r="NK15" s="13"/>
      <c r="NL15" s="13"/>
      <c r="NM15" s="13"/>
      <c r="NN15" s="13"/>
      <c r="NO15" s="13"/>
      <c r="NP15" s="13"/>
      <c r="NQ15" s="13"/>
      <c r="NR15" s="13"/>
      <c r="NS15" s="13"/>
      <c r="NT15" s="13"/>
      <c r="NU15" s="13"/>
      <c r="NV15" s="13"/>
      <c r="NW15" s="13"/>
      <c r="NX15" s="13"/>
      <c r="NY15" s="13"/>
      <c r="NZ15" s="13"/>
      <c r="OA15" s="13"/>
      <c r="OB15" s="13"/>
      <c r="OC15" s="13"/>
      <c r="OD15" s="15"/>
      <c r="OE15" s="15"/>
      <c r="OF15" s="15"/>
      <c r="OG15" s="15"/>
      <c r="OH15" s="15"/>
      <c r="OI15" s="15"/>
      <c r="OJ15" s="13"/>
      <c r="OK15" s="13"/>
      <c r="OL15" s="13"/>
      <c r="OM15" s="13"/>
      <c r="ON15" s="13"/>
      <c r="OO15" s="13"/>
      <c r="OP15" s="13"/>
      <c r="OQ15" s="13"/>
      <c r="OR15" s="13"/>
      <c r="OS15" s="13"/>
      <c r="OT15" s="13"/>
      <c r="OU15" s="13"/>
      <c r="OV15" s="13"/>
      <c r="OW15" s="13"/>
      <c r="OX15" s="13"/>
      <c r="OY15" s="13"/>
      <c r="OZ15" s="13"/>
      <c r="PA15" s="13"/>
      <c r="PB15" s="13"/>
      <c r="PC15" s="13"/>
      <c r="PD15" s="13"/>
      <c r="PE15" s="13"/>
      <c r="PF15" s="13"/>
      <c r="PG15" s="13"/>
      <c r="PH15" s="13"/>
      <c r="PI15" s="13"/>
      <c r="PJ15" s="13"/>
      <c r="PK15" s="13"/>
      <c r="PL15" s="13"/>
      <c r="PM15" s="13"/>
      <c r="PN15" s="13"/>
      <c r="PO15" s="13"/>
      <c r="PP15" s="13"/>
      <c r="PQ15" s="13"/>
      <c r="PR15" s="13"/>
      <c r="PS15" s="13"/>
      <c r="PT15" s="13"/>
      <c r="PU15" s="13"/>
      <c r="PV15" s="13"/>
      <c r="PW15" s="13"/>
      <c r="PX15" s="13"/>
      <c r="PY15" s="13"/>
      <c r="PZ15" s="13"/>
      <c r="QA15" s="15"/>
      <c r="QB15" s="15"/>
      <c r="QC15" s="15"/>
      <c r="QD15" s="15"/>
      <c r="QE15" s="15"/>
      <c r="QF15" s="15"/>
      <c r="QG15" s="13"/>
      <c r="QH15" s="13"/>
      <c r="QI15" s="13"/>
      <c r="QJ15" s="13"/>
      <c r="QK15" s="13"/>
      <c r="QL15" s="13"/>
      <c r="QM15" s="13"/>
      <c r="QN15" s="13"/>
      <c r="QO15" s="13"/>
      <c r="QP15" s="13"/>
      <c r="QQ15" s="13"/>
      <c r="QR15" s="13"/>
      <c r="QS15" s="13"/>
      <c r="QT15" s="13"/>
      <c r="QU15" s="13"/>
      <c r="QV15" s="13"/>
      <c r="QW15" s="13"/>
      <c r="QX15" s="13"/>
      <c r="QY15" s="13"/>
      <c r="QZ15" s="13"/>
      <c r="RA15" s="13"/>
      <c r="RB15" s="13"/>
      <c r="RC15" s="13"/>
      <c r="RD15" s="13"/>
      <c r="RE15" s="13"/>
      <c r="RF15" s="13"/>
      <c r="RG15" s="13"/>
      <c r="RH15" s="13"/>
      <c r="RI15" s="13"/>
      <c r="RJ15" s="13"/>
      <c r="RK15" s="13"/>
      <c r="RL15" s="13"/>
      <c r="RM15" s="13"/>
      <c r="RN15" s="13"/>
      <c r="RO15" s="13"/>
      <c r="RP15" s="13"/>
      <c r="RQ15" s="13"/>
      <c r="RR15" s="13"/>
      <c r="RS15" s="13"/>
      <c r="RT15" s="13"/>
      <c r="RU15" s="13"/>
      <c r="RV15" s="13"/>
      <c r="RW15" s="13"/>
      <c r="RX15" s="15"/>
      <c r="RY15" s="15"/>
      <c r="RZ15" s="15"/>
      <c r="SA15" s="15"/>
      <c r="SB15" s="15"/>
      <c r="SC15" s="15"/>
      <c r="SD15" s="13"/>
      <c r="SE15" s="13"/>
      <c r="SF15" s="13"/>
      <c r="SG15" s="13"/>
      <c r="SH15" s="13"/>
      <c r="SI15" s="13"/>
      <c r="SJ15" s="13"/>
      <c r="SK15" s="13"/>
      <c r="SL15" s="13"/>
      <c r="SM15" s="13"/>
      <c r="SN15" s="13"/>
      <c r="SO15" s="13"/>
      <c r="SP15" s="13"/>
      <c r="SQ15" s="13"/>
      <c r="SR15" s="13"/>
      <c r="SS15" s="13"/>
      <c r="ST15" s="13"/>
      <c r="SU15" s="13"/>
      <c r="SV15" s="13"/>
      <c r="SW15" s="13"/>
      <c r="SX15" s="13"/>
      <c r="SY15" s="13"/>
      <c r="SZ15" s="13"/>
      <c r="TA15" s="13"/>
      <c r="TB15" s="13"/>
      <c r="TC15" s="13"/>
      <c r="TD15" s="13"/>
      <c r="TE15" s="13"/>
      <c r="TF15" s="13"/>
      <c r="TG15" s="13"/>
      <c r="TH15" s="13"/>
      <c r="TI15" s="13"/>
      <c r="TJ15" s="13"/>
      <c r="TK15" s="13"/>
      <c r="TL15" s="13"/>
      <c r="TM15" s="13"/>
      <c r="TN15" s="13"/>
      <c r="TO15" s="13"/>
      <c r="TP15" s="13"/>
      <c r="TQ15" s="13"/>
      <c r="TR15" s="13"/>
      <c r="TS15" s="13"/>
      <c r="TT15" s="13"/>
      <c r="TU15" s="15"/>
      <c r="TV15" s="15"/>
      <c r="TW15" s="15"/>
      <c r="TX15" s="15"/>
      <c r="TY15" s="15"/>
      <c r="TZ15" s="15"/>
      <c r="UA15" s="13"/>
      <c r="UB15" s="13"/>
      <c r="UC15" s="13"/>
      <c r="UD15" s="13"/>
      <c r="UE15" s="13"/>
      <c r="UF15" s="13"/>
      <c r="UG15" s="13"/>
      <c r="UH15" s="13"/>
      <c r="UI15" s="13"/>
      <c r="UJ15" s="13"/>
      <c r="UK15" s="13"/>
      <c r="UL15" s="13"/>
      <c r="UM15" s="13"/>
      <c r="UN15" s="13"/>
      <c r="UO15" s="13"/>
      <c r="UP15" s="13"/>
      <c r="UQ15" s="13"/>
      <c r="UR15" s="13"/>
      <c r="US15" s="13"/>
      <c r="UT15" s="13"/>
      <c r="UU15" s="13"/>
      <c r="UV15" s="13"/>
      <c r="UW15" s="13"/>
      <c r="UX15" s="13"/>
      <c r="UY15" s="13"/>
      <c r="UZ15" s="13"/>
      <c r="VA15" s="13"/>
      <c r="VB15" s="13"/>
      <c r="VC15" s="13"/>
      <c r="VD15" s="13"/>
      <c r="VE15" s="13"/>
      <c r="VF15" s="13"/>
      <c r="VG15" s="13"/>
      <c r="VH15" s="13"/>
      <c r="VI15" s="13"/>
      <c r="VJ15" s="13"/>
      <c r="VK15" s="13"/>
      <c r="VL15" s="13"/>
      <c r="VM15" s="13"/>
      <c r="VN15" s="13"/>
      <c r="VO15" s="13"/>
      <c r="VP15" s="13"/>
      <c r="VQ15" s="13"/>
      <c r="VR15" s="15"/>
      <c r="VS15" s="15"/>
      <c r="VT15" s="15"/>
      <c r="VU15" s="15"/>
      <c r="VV15" s="15"/>
      <c r="VW15" s="15"/>
      <c r="VX15" s="13"/>
      <c r="VY15" s="13"/>
      <c r="VZ15" s="13"/>
      <c r="WA15" s="13"/>
      <c r="WB15" s="13"/>
      <c r="WC15" s="13"/>
      <c r="WD15" s="13"/>
      <c r="WE15" s="13"/>
      <c r="WF15" s="13"/>
      <c r="WG15" s="13"/>
      <c r="WH15" s="13"/>
      <c r="WI15" s="13"/>
      <c r="WJ15" s="13"/>
      <c r="WK15" s="13"/>
      <c r="WL15" s="13"/>
      <c r="WM15" s="13"/>
      <c r="WN15" s="13"/>
      <c r="WO15" s="13"/>
      <c r="WP15" s="13"/>
      <c r="WQ15" s="13"/>
      <c r="WR15" s="13"/>
      <c r="WS15" s="13"/>
      <c r="WT15" s="13"/>
      <c r="WU15" s="13"/>
      <c r="WV15" s="13"/>
      <c r="WW15" s="13"/>
      <c r="WX15" s="13"/>
      <c r="WY15" s="13"/>
      <c r="WZ15" s="13"/>
      <c r="XA15" s="13"/>
      <c r="XB15" s="13"/>
      <c r="XC15" s="13"/>
      <c r="XD15" s="13"/>
      <c r="XE15" s="13"/>
      <c r="XF15" s="13"/>
      <c r="XG15" s="13"/>
      <c r="XH15" s="13"/>
      <c r="XI15" s="13"/>
      <c r="XJ15" s="13"/>
      <c r="XK15" s="13"/>
      <c r="XL15" s="13"/>
      <c r="XM15" s="13"/>
      <c r="XN15" s="13"/>
      <c r="XO15" s="15"/>
      <c r="XP15" s="15"/>
      <c r="XQ15" s="15"/>
      <c r="XR15" s="15"/>
      <c r="XS15" s="15"/>
      <c r="XT15" s="15"/>
      <c r="XU15" s="13"/>
      <c r="XV15" s="13"/>
      <c r="XW15" s="13"/>
      <c r="XX15" s="13"/>
      <c r="XY15" s="13"/>
      <c r="XZ15" s="13"/>
      <c r="YA15" s="13"/>
      <c r="YB15" s="13"/>
      <c r="YC15" s="13"/>
      <c r="YD15" s="13"/>
      <c r="YE15" s="13"/>
      <c r="YF15" s="13"/>
      <c r="YG15" s="13"/>
      <c r="YH15" s="13"/>
      <c r="YI15" s="13"/>
      <c r="YJ15" s="13"/>
      <c r="YK15" s="13"/>
      <c r="YL15" s="13"/>
      <c r="YM15" s="13"/>
      <c r="YN15" s="13"/>
      <c r="YO15" s="13"/>
      <c r="YP15" s="13"/>
      <c r="YQ15" s="13"/>
      <c r="YR15" s="13"/>
      <c r="YS15" s="13"/>
      <c r="YT15" s="13"/>
      <c r="YU15" s="13"/>
      <c r="YV15" s="13"/>
      <c r="YW15" s="13"/>
      <c r="YX15" s="13"/>
      <c r="YY15" s="13"/>
      <c r="YZ15" s="13"/>
      <c r="ZA15" s="13"/>
      <c r="ZB15" s="13"/>
      <c r="ZC15" s="13"/>
      <c r="ZD15" s="13"/>
      <c r="ZE15" s="13"/>
      <c r="ZF15" s="13"/>
      <c r="ZG15" s="13"/>
      <c r="ZH15" s="13"/>
      <c r="ZI15" s="13"/>
      <c r="ZJ15" s="13"/>
      <c r="ZK15" s="13"/>
      <c r="ZL15" s="15"/>
      <c r="ZM15" s="15"/>
      <c r="ZN15" s="15"/>
      <c r="ZO15" s="15"/>
      <c r="ZP15" s="15"/>
      <c r="ZQ15" s="15"/>
      <c r="ZR15" s="13"/>
      <c r="ZS15" s="13"/>
      <c r="ZT15" s="13"/>
      <c r="ZU15" s="13"/>
      <c r="ZV15" s="13"/>
      <c r="ZW15" s="13"/>
      <c r="ZX15" s="13"/>
      <c r="ZY15" s="13"/>
      <c r="ZZ15" s="13"/>
      <c r="AAA15" s="13"/>
      <c r="AAB15" s="13"/>
      <c r="AAC15" s="13"/>
      <c r="AAD15" s="13"/>
      <c r="AAE15" s="13"/>
      <c r="AAF15" s="13"/>
      <c r="AAG15" s="13"/>
      <c r="AAH15" s="13"/>
      <c r="AAI15" s="13"/>
      <c r="AAJ15" s="13"/>
      <c r="AAK15" s="13"/>
      <c r="AAL15" s="13"/>
      <c r="AAM15" s="13"/>
      <c r="AAN15" s="13"/>
      <c r="AAO15" s="13"/>
      <c r="AAP15" s="13"/>
      <c r="AAQ15" s="13"/>
      <c r="AAR15" s="13"/>
      <c r="AAS15" s="13"/>
      <c r="AAT15" s="13"/>
      <c r="AAU15" s="13"/>
      <c r="AAV15" s="13"/>
      <c r="AAW15" s="13"/>
      <c r="AAX15" s="13"/>
      <c r="AAY15" s="13"/>
      <c r="AAZ15" s="13"/>
      <c r="ABA15" s="13"/>
      <c r="ABB15" s="13"/>
      <c r="ABC15" s="13"/>
      <c r="ABD15" s="13"/>
      <c r="ABE15" s="13"/>
      <c r="ABF15" s="13"/>
      <c r="ABG15" s="13"/>
      <c r="ABH15" s="13"/>
      <c r="ABI15" s="15"/>
      <c r="ABJ15" s="15"/>
      <c r="ABK15" s="15"/>
      <c r="ABL15" s="15"/>
      <c r="ABM15" s="15"/>
      <c r="ABN15" s="15"/>
      <c r="ABO15" s="13"/>
      <c r="ABP15" s="13"/>
      <c r="ABQ15" s="13"/>
      <c r="ABR15" s="13"/>
      <c r="ABS15" s="13"/>
      <c r="ABT15" s="13"/>
      <c r="ABU15" s="13"/>
      <c r="ABV15" s="13"/>
      <c r="ABW15" s="13"/>
      <c r="ABX15" s="13"/>
      <c r="ABY15" s="13"/>
      <c r="ABZ15" s="13"/>
      <c r="ACA15" s="13"/>
      <c r="ACB15" s="13"/>
      <c r="ACC15" s="13"/>
      <c r="ACD15" s="13"/>
      <c r="ACE15" s="13"/>
      <c r="ACF15" s="13"/>
      <c r="ACG15" s="13"/>
      <c r="ACH15" s="13"/>
      <c r="ACI15" s="13"/>
      <c r="ACJ15" s="13"/>
      <c r="ACK15" s="13"/>
      <c r="ACL15" s="13"/>
      <c r="ACM15" s="13"/>
      <c r="ACN15" s="13"/>
      <c r="ACO15" s="13"/>
      <c r="ACP15" s="13"/>
      <c r="ACQ15" s="13"/>
      <c r="ACR15" s="13"/>
      <c r="ACS15" s="13"/>
      <c r="ACT15" s="13"/>
      <c r="ACU15" s="13"/>
      <c r="ACV15" s="13"/>
      <c r="ACW15" s="13"/>
      <c r="ACX15" s="13"/>
      <c r="ACY15" s="13"/>
      <c r="ACZ15" s="13"/>
      <c r="ADA15" s="13"/>
      <c r="ADB15" s="13"/>
      <c r="ADC15" s="13"/>
      <c r="ADD15" s="13"/>
      <c r="ADE15" s="13"/>
      <c r="ADF15" s="15"/>
      <c r="ADG15" s="15"/>
      <c r="ADH15" s="15"/>
      <c r="ADI15" s="15"/>
      <c r="ADJ15" s="15"/>
      <c r="ADK15" s="15"/>
      <c r="ADL15" s="13"/>
      <c r="ADM15" s="13"/>
      <c r="ADN15" s="13"/>
      <c r="ADO15" s="13"/>
      <c r="ADP15" s="13"/>
      <c r="ADQ15" s="13"/>
      <c r="ADR15" s="13"/>
      <c r="ADS15" s="13"/>
      <c r="ADT15" s="13"/>
      <c r="ADU15" s="13"/>
      <c r="ADV15" s="13"/>
      <c r="ADW15" s="13"/>
      <c r="ADX15" s="13"/>
      <c r="ADY15" s="13"/>
      <c r="ADZ15" s="13"/>
      <c r="AEA15" s="13"/>
      <c r="AEB15" s="13"/>
      <c r="AEC15" s="13"/>
      <c r="AED15" s="13"/>
      <c r="AEE15" s="13"/>
      <c r="AEF15" s="13"/>
      <c r="AEG15" s="13"/>
      <c r="AEH15" s="13"/>
      <c r="AEI15" s="13"/>
      <c r="AEJ15" s="13"/>
      <c r="AEK15" s="13"/>
      <c r="AEL15" s="13"/>
      <c r="AEM15" s="13"/>
      <c r="AEN15" s="13"/>
      <c r="AEO15" s="13"/>
      <c r="AEP15" s="13"/>
      <c r="AEQ15" s="13"/>
      <c r="AER15" s="13"/>
      <c r="AES15" s="13"/>
      <c r="AET15" s="13"/>
      <c r="AEU15" s="13"/>
      <c r="AEV15" s="13"/>
      <c r="AEW15" s="13"/>
      <c r="AEX15" s="13"/>
      <c r="AEY15" s="13"/>
      <c r="AEZ15" s="13"/>
      <c r="AFA15" s="13"/>
      <c r="AFB15" s="13"/>
      <c r="AFC15" s="15"/>
      <c r="AFD15" s="15"/>
      <c r="AFE15" s="15"/>
      <c r="AFF15" s="15"/>
      <c r="AFG15" s="15"/>
      <c r="AFH15" s="15"/>
      <c r="AFI15" s="13"/>
      <c r="AFJ15" s="13"/>
      <c r="AFK15" s="13"/>
      <c r="AFL15" s="13"/>
      <c r="AFM15" s="13"/>
      <c r="AFN15" s="13"/>
      <c r="AFO15" s="13"/>
      <c r="AFP15" s="13"/>
      <c r="AFQ15" s="13"/>
      <c r="AFR15" s="13"/>
      <c r="AFS15" s="13"/>
      <c r="AFT15" s="13"/>
      <c r="AFU15" s="13"/>
      <c r="AFV15" s="13"/>
      <c r="AFW15" s="13"/>
      <c r="AFX15" s="13"/>
      <c r="AFY15" s="13"/>
      <c r="AFZ15" s="13"/>
      <c r="AGA15" s="13"/>
      <c r="AGB15" s="13"/>
      <c r="AGC15" s="13"/>
      <c r="AGD15" s="13"/>
      <c r="AGE15" s="13"/>
      <c r="AGF15" s="13"/>
      <c r="AGG15" s="13"/>
      <c r="AGH15" s="13"/>
      <c r="AGI15" s="13"/>
      <c r="AGJ15" s="13"/>
      <c r="AGK15" s="13"/>
      <c r="AGL15" s="13"/>
      <c r="AGM15" s="13"/>
      <c r="AGN15" s="13"/>
      <c r="AGO15" s="13"/>
      <c r="AGP15" s="13"/>
      <c r="AGQ15" s="13"/>
      <c r="AGR15" s="13"/>
      <c r="AGS15" s="13"/>
      <c r="AGT15" s="13"/>
      <c r="AGU15" s="13"/>
      <c r="AGV15" s="13"/>
      <c r="AGW15" s="13"/>
      <c r="AGX15" s="13"/>
      <c r="AGY15" s="13"/>
      <c r="AGZ15" s="15"/>
      <c r="AHA15" s="15"/>
      <c r="AHB15" s="15"/>
      <c r="AHC15" s="15"/>
      <c r="AHD15" s="15"/>
      <c r="AHE15" s="15"/>
      <c r="AHF15" s="13"/>
      <c r="AHG15" s="13"/>
      <c r="AHH15" s="13"/>
      <c r="AHI15" s="13"/>
      <c r="AHJ15" s="13"/>
      <c r="AHK15" s="13"/>
      <c r="AHL15" s="13"/>
      <c r="AHM15" s="13"/>
      <c r="AHN15" s="13"/>
      <c r="AHO15" s="13"/>
      <c r="AHP15" s="13"/>
      <c r="AHQ15" s="13"/>
      <c r="AHR15" s="13"/>
      <c r="AHS15" s="13"/>
      <c r="AHT15" s="13"/>
      <c r="AHU15" s="13"/>
      <c r="AHV15" s="13"/>
      <c r="AHW15" s="13"/>
      <c r="AHX15" s="13"/>
      <c r="AHY15" s="13"/>
      <c r="AHZ15" s="13"/>
      <c r="AIA15" s="13"/>
      <c r="AIB15" s="13"/>
      <c r="AIC15" s="13"/>
      <c r="AID15" s="13"/>
      <c r="AIE15" s="13"/>
      <c r="AIF15" s="13"/>
      <c r="AIG15" s="13"/>
      <c r="AIH15" s="13"/>
      <c r="AII15" s="13"/>
      <c r="AIJ15" s="13"/>
      <c r="AIK15" s="13"/>
      <c r="AIL15" s="13"/>
      <c r="AIM15" s="13"/>
      <c r="AIN15" s="13"/>
      <c r="AIO15" s="13"/>
      <c r="AIP15" s="13"/>
      <c r="AIQ15" s="13"/>
      <c r="AIR15" s="13"/>
      <c r="AIS15" s="13"/>
      <c r="AIT15" s="13"/>
      <c r="AIU15" s="13"/>
      <c r="AIV15" s="13"/>
      <c r="AIW15" s="15"/>
      <c r="AIX15" s="15"/>
      <c r="AIY15" s="15"/>
      <c r="AIZ15" s="15"/>
      <c r="AJA15" s="15"/>
      <c r="AJB15" s="15"/>
      <c r="AJC15" s="13"/>
      <c r="AJD15" s="13"/>
      <c r="AJE15" s="13"/>
      <c r="AJF15" s="13"/>
      <c r="AJG15" s="13"/>
      <c r="AJH15" s="13"/>
      <c r="AJI15" s="13"/>
      <c r="AJJ15" s="13"/>
      <c r="AJK15" s="13"/>
      <c r="AJL15" s="13"/>
      <c r="AJM15" s="13"/>
      <c r="AJN15" s="13"/>
      <c r="AJO15" s="13"/>
      <c r="AJP15" s="13"/>
      <c r="AJQ15" s="13"/>
      <c r="AJR15" s="13"/>
      <c r="AJS15" s="13"/>
      <c r="AJT15" s="13"/>
      <c r="AJU15" s="13"/>
      <c r="AJV15" s="13"/>
      <c r="AJW15" s="13"/>
      <c r="AJX15" s="13"/>
      <c r="AJY15" s="13"/>
      <c r="AJZ15" s="13"/>
      <c r="AKA15" s="13"/>
      <c r="AKB15" s="13"/>
      <c r="AKC15" s="13"/>
      <c r="AKD15" s="13"/>
      <c r="AKE15" s="13"/>
      <c r="AKF15" s="13"/>
      <c r="AKG15" s="13"/>
      <c r="AKH15" s="13"/>
      <c r="AKI15" s="13"/>
      <c r="AKJ15" s="13"/>
      <c r="AKK15" s="13"/>
      <c r="AKL15" s="13"/>
      <c r="AKM15" s="13"/>
      <c r="AKN15" s="13"/>
      <c r="AKO15" s="13"/>
      <c r="AKP15" s="13"/>
      <c r="AKQ15" s="13"/>
      <c r="AKR15" s="13"/>
      <c r="AKS15" s="13"/>
    </row>
    <row r="16" spans="1:981" x14ac:dyDescent="0.15">
      <c r="B16" s="32" t="s">
        <v>51</v>
      </c>
    </row>
  </sheetData>
  <sheetProtection sheet="1" objects="1" scenarios="1"/>
  <mergeCells count="138">
    <mergeCell ref="FU13:GO13"/>
    <mergeCell ref="BE7:BF7"/>
    <mergeCell ref="BG7:BP7"/>
    <mergeCell ref="BQ7:BZ7"/>
    <mergeCell ref="CA7:CU7"/>
    <mergeCell ref="DB7:DC7"/>
    <mergeCell ref="DD7:DM7"/>
    <mergeCell ref="DN7:DW7"/>
    <mergeCell ref="DX7:ER7"/>
    <mergeCell ref="FK12:FO12"/>
    <mergeCell ref="FP12:FT12"/>
    <mergeCell ref="FU12:GO12"/>
    <mergeCell ref="BH13:BK13"/>
    <mergeCell ref="BL13:BP13"/>
    <mergeCell ref="BQ13:BU13"/>
    <mergeCell ref="BV13:BZ13"/>
    <mergeCell ref="CA13:CU13"/>
    <mergeCell ref="DE13:DH13"/>
    <mergeCell ref="DI13:DM13"/>
    <mergeCell ref="DN13:DR13"/>
    <mergeCell ref="DS13:DW13"/>
    <mergeCell ref="DX13:ER13"/>
    <mergeCell ref="FB13:FE13"/>
    <mergeCell ref="FF13:FJ13"/>
    <mergeCell ref="FK13:FO13"/>
    <mergeCell ref="DX12:ER12"/>
    <mergeCell ref="ES12:EW12"/>
    <mergeCell ref="EY12:EZ12"/>
    <mergeCell ref="FB12:FE12"/>
    <mergeCell ref="FF12:FJ12"/>
    <mergeCell ref="FK11:FO11"/>
    <mergeCell ref="FP11:FT11"/>
    <mergeCell ref="FP13:FT13"/>
    <mergeCell ref="FU11:GO11"/>
    <mergeCell ref="AY12:BC12"/>
    <mergeCell ref="BE12:BF12"/>
    <mergeCell ref="BH12:BK12"/>
    <mergeCell ref="BL12:BP12"/>
    <mergeCell ref="BQ12:BU12"/>
    <mergeCell ref="BV12:BZ12"/>
    <mergeCell ref="CA12:CU12"/>
    <mergeCell ref="CV12:CZ12"/>
    <mergeCell ref="DB12:DC12"/>
    <mergeCell ref="DE12:DH12"/>
    <mergeCell ref="DI12:DM12"/>
    <mergeCell ref="DN12:DR12"/>
    <mergeCell ref="DS12:DW12"/>
    <mergeCell ref="DX11:ER11"/>
    <mergeCell ref="ES11:EW11"/>
    <mergeCell ref="EY11:EZ11"/>
    <mergeCell ref="FB11:FE11"/>
    <mergeCell ref="FF11:FJ11"/>
    <mergeCell ref="DE11:DH11"/>
    <mergeCell ref="DI11:DM11"/>
    <mergeCell ref="DN11:DR11"/>
    <mergeCell ref="DS11:DW11"/>
    <mergeCell ref="DX10:ER10"/>
    <mergeCell ref="ES10:EW10"/>
    <mergeCell ref="EY10:EZ10"/>
    <mergeCell ref="FB10:FE10"/>
    <mergeCell ref="FF10:FJ10"/>
    <mergeCell ref="AY11:BC11"/>
    <mergeCell ref="BE11:BF11"/>
    <mergeCell ref="BH11:BK11"/>
    <mergeCell ref="BL11:BP11"/>
    <mergeCell ref="BQ11:BU11"/>
    <mergeCell ref="BV11:BZ11"/>
    <mergeCell ref="CA11:CU11"/>
    <mergeCell ref="CV11:CZ11"/>
    <mergeCell ref="DB11:DC11"/>
    <mergeCell ref="BG9:CU9"/>
    <mergeCell ref="DD9:ER9"/>
    <mergeCell ref="FA9:GO9"/>
    <mergeCell ref="AY10:BC10"/>
    <mergeCell ref="BE10:BF10"/>
    <mergeCell ref="BH10:BK10"/>
    <mergeCell ref="BL10:BP10"/>
    <mergeCell ref="BQ10:BU10"/>
    <mergeCell ref="BV10:BZ10"/>
    <mergeCell ref="CA10:CU10"/>
    <mergeCell ref="CV10:CZ10"/>
    <mergeCell ref="DB10:DC10"/>
    <mergeCell ref="DE10:DH10"/>
    <mergeCell ref="DI10:DM10"/>
    <mergeCell ref="DN10:DR10"/>
    <mergeCell ref="DS10:DW10"/>
    <mergeCell ref="FK10:FO10"/>
    <mergeCell ref="FP10:FT10"/>
    <mergeCell ref="FU10:GO10"/>
    <mergeCell ref="K13:N13"/>
    <mergeCell ref="O13:S13"/>
    <mergeCell ref="T13:X13"/>
    <mergeCell ref="Y13:AC13"/>
    <mergeCell ref="AD13:AX13"/>
    <mergeCell ref="Y11:AC11"/>
    <mergeCell ref="AD11:AX11"/>
    <mergeCell ref="B12:F12"/>
    <mergeCell ref="H12:I12"/>
    <mergeCell ref="K12:N12"/>
    <mergeCell ref="O12:S12"/>
    <mergeCell ref="T12:X12"/>
    <mergeCell ref="Y12:AC12"/>
    <mergeCell ref="AD12:AX12"/>
    <mergeCell ref="B11:F11"/>
    <mergeCell ref="H11:I11"/>
    <mergeCell ref="K11:N11"/>
    <mergeCell ref="O11:S11"/>
    <mergeCell ref="T11:X11"/>
    <mergeCell ref="J9:AX9"/>
    <mergeCell ref="B10:F10"/>
    <mergeCell ref="H10:I10"/>
    <mergeCell ref="K10:N10"/>
    <mergeCell ref="O10:S10"/>
    <mergeCell ref="T10:X10"/>
    <mergeCell ref="Y10:AC10"/>
    <mergeCell ref="AD10:AX10"/>
    <mergeCell ref="H3:X3"/>
    <mergeCell ref="H7:I7"/>
    <mergeCell ref="AX5:BC5"/>
    <mergeCell ref="J7:S7"/>
    <mergeCell ref="AD7:AX7"/>
    <mergeCell ref="T7:AC7"/>
    <mergeCell ref="BD5:BT5"/>
    <mergeCell ref="B5:G5"/>
    <mergeCell ref="H5:X5"/>
    <mergeCell ref="Z3:AE3"/>
    <mergeCell ref="AF3:AV3"/>
    <mergeCell ref="Z4:AE4"/>
    <mergeCell ref="AF4:AV4"/>
    <mergeCell ref="Z5:AE5"/>
    <mergeCell ref="AF5:AV5"/>
    <mergeCell ref="B4:G4"/>
    <mergeCell ref="H4:X4"/>
    <mergeCell ref="AX3:BC3"/>
    <mergeCell ref="BD3:BL3"/>
    <mergeCell ref="AX4:BC4"/>
    <mergeCell ref="BD4:BL4"/>
    <mergeCell ref="B3:G3"/>
  </mergeCells>
  <phoneticPr fontId="1"/>
  <conditionalFormatting sqref="O10:S12">
    <cfRule type="expression" dxfId="19" priority="18">
      <formula>AND(MID(G10,1,FIND("@",SUBSTITUTE(G10,",","@",1))-1)&lt;&gt;"", AND(K10&gt;0,K10&lt;&gt;"(廃店)"))</formula>
    </cfRule>
  </conditionalFormatting>
  <conditionalFormatting sqref="AD10:AU12">
    <cfRule type="expression" dxfId="18" priority="19">
      <formula>AND(MID(G10,1,FIND("@",SUBSTITUTE(G10,",","@",1))-1)&lt;&gt;"", AND(K10&gt;0,K10&lt;&gt;"(廃店)"))</formula>
    </cfRule>
  </conditionalFormatting>
  <conditionalFormatting sqref="Y10:AC12">
    <cfRule type="expression" dxfId="17" priority="17">
      <formula>AND(MID(G10,FIND("@",SUBSTITUTE(G10,",","@",1))+1,100)&lt;&gt;"", AND(T10&gt;0,T10&lt;&gt;"(廃店)"))</formula>
    </cfRule>
  </conditionalFormatting>
  <conditionalFormatting sqref="AV10:AX12">
    <cfRule type="expression" dxfId="16" priority="20">
      <formula>AND(MID(AA10,1,FIND("@",SUBSTITUTE(AA10,",","@",1))-1)&lt;&gt;"", AND(AD10&gt;0,AD10&lt;&gt;"(廃店)"))</formula>
    </cfRule>
  </conditionalFormatting>
  <conditionalFormatting sqref="B10:F12">
    <cfRule type="expression" dxfId="15" priority="11">
      <formula>J10="AN"</formula>
    </cfRule>
    <cfRule type="expression" dxfId="14" priority="12">
      <formula>J10="GK"</formula>
    </cfRule>
    <cfRule type="expression" dxfId="13" priority="13">
      <formula>J10="GS"</formula>
    </cfRule>
    <cfRule type="expression" dxfId="12" priority="14">
      <formula>J10="休"</formula>
    </cfRule>
    <cfRule type="expression" dxfId="11" priority="15">
      <formula>J10="祝"</formula>
    </cfRule>
    <cfRule type="expression" dxfId="10" priority="16">
      <formula>J10="月"</formula>
    </cfRule>
  </conditionalFormatting>
  <conditionalFormatting sqref="BL10:BP12 DI10:DM12 FF10:FJ12">
    <cfRule type="expression" dxfId="9" priority="8">
      <formula>AND(MID(BD10,1,FIND("@",SUBSTITUTE(BD10,",","@",1))-1)&lt;&gt;"", AND(BH10&gt;0,BH10&lt;&gt;"(廃店)"))</formula>
    </cfRule>
  </conditionalFormatting>
  <conditionalFormatting sqref="CA10:CR12 DX10:EO12 FU10:GL12">
    <cfRule type="expression" dxfId="8" priority="9">
      <formula>AND(MID(BD10,1,FIND("@",SUBSTITUTE(BD10,",","@",1))-1)&lt;&gt;"", AND(BH10&gt;0,BH10&lt;&gt;"(廃店)"))</formula>
    </cfRule>
  </conditionalFormatting>
  <conditionalFormatting sqref="BV10:BZ12 DS10:DW12 FP10:FT12">
    <cfRule type="expression" dxfId="7" priority="7">
      <formula>AND(MID(BD10,FIND("@",SUBSTITUTE(BD10,",","@",1))+1,100)&lt;&gt;"", AND(BQ10&gt;0,BQ10&lt;&gt;"(廃店)"))</formula>
    </cfRule>
  </conditionalFormatting>
  <conditionalFormatting sqref="CS10:CU12 EP10:ER12 GM10:GO12">
    <cfRule type="expression" dxfId="6" priority="10">
      <formula>AND(MID(BX10,1,FIND("@",SUBSTITUTE(BX10,",","@",1))-1)&lt;&gt;"", AND(CA10&gt;0,CA10&lt;&gt;"(廃店)"))</formula>
    </cfRule>
  </conditionalFormatting>
  <conditionalFormatting sqref="AY10:BC12 CV10:CZ12 ES10:EW12">
    <cfRule type="expression" dxfId="5" priority="1">
      <formula>BG10="AN"</formula>
    </cfRule>
    <cfRule type="expression" dxfId="4" priority="2">
      <formula>BG10="GK"</formula>
    </cfRule>
    <cfRule type="expression" dxfId="3" priority="3">
      <formula>BG10="GS"</formula>
    </cfRule>
    <cfRule type="expression" dxfId="2" priority="4">
      <formula>BG10="休"</formula>
    </cfRule>
    <cfRule type="expression" dxfId="1" priority="5">
      <formula>BG10="祝"</formula>
    </cfRule>
    <cfRule type="expression" dxfId="0" priority="6">
      <formula>BG10="月"</formula>
    </cfRule>
  </conditionalFormatting>
  <dataValidations count="7">
    <dataValidation type="custom" operator="lessThanOrEqual" showInputMessage="1" showErrorMessage="1" sqref="AD10:AD12 AE11:AX12 CA10:CA12 DX10:DX12 FU10:FU12 CB11:CU12 DY11:ER12 FV11:GO12">
      <formula1>AND(LENB(AD10)&lt;=52,LENB(AD10)=LEN(AD10)*2)</formula1>
    </dataValidation>
    <dataValidation type="custom" showInputMessage="1" showErrorMessage="1" sqref="H3:X3 BD5:BT5">
      <formula1>LENB(H3)&lt;=100</formula1>
    </dataValidation>
    <dataValidation type="custom" allowBlank="1" showInputMessage="1" showErrorMessage="1" sqref="H4:X5 AF5:AV5">
      <formula1>LENB(H4)&lt;=50</formula1>
    </dataValidation>
    <dataValidation type="whole" operator="lessThanOrEqual" showInputMessage="1" showErrorMessage="1" sqref="Y10:AC12 BV10:BZ12 DS10:DW12 FP10:FT12">
      <formula1>IF(K10="(廃店)",0,T10)</formula1>
    </dataValidation>
    <dataValidation type="custom" imeMode="off" allowBlank="1" showInputMessage="1" showErrorMessage="1" sqref="AF4:AV4">
      <formula1>AND(LENB(AF4)&lt;=4,LENB(AF4)=LEN(AF4))</formula1>
    </dataValidation>
    <dataValidation type="whole" operator="lessThanOrEqual" showInputMessage="1" showErrorMessage="1" sqref="O10:S12 BL10:BP12 DI10:DM12 FF10:FJ12">
      <formula1>IF(K10="(廃店)",0,K10)</formula1>
    </dataValidation>
    <dataValidation type="date" allowBlank="1" showInputMessage="1" showErrorMessage="1" sqref="AF3:AV3">
      <formula1>32874</formula1>
      <formula2>73050</formula2>
    </dataValidation>
  </dataValidations>
  <pageMargins left="0.23622047244094491" right="0.23622047244094491" top="0.74803149606299213" bottom="0.74803149606299213" header="0.31496062992125984" footer="0.31496062992125984"/>
  <pageSetup paperSize="12" scale="36" pageOrder="overThenDown" orientation="landscape" r:id="rId1"/>
  <headerFooter alignWithMargins="0">
    <oddFooter>&amp;C&amp;P/&amp;N&amp;R株式会社　読宣</oddFooter>
  </headerFooter>
  <colBreaks count="3" manualBreakCount="3">
    <brk id="197" max="1048575" man="1"/>
    <brk id="393" max="1048575" man="1"/>
    <brk id="58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80"/>
  <sheetViews>
    <sheetView topLeftCell="C1" zoomScaleNormal="100" workbookViewId="0"/>
  </sheetViews>
  <sheetFormatPr defaultRowHeight="13.5" x14ac:dyDescent="0.15"/>
  <cols>
    <col min="1" max="1" width="0" style="4" hidden="1" customWidth="1"/>
    <col min="2" max="2" width="17.375" style="4" hidden="1" customWidth="1"/>
    <col min="3" max="24" width="11.875" style="4" customWidth="1"/>
    <col min="25" max="25" width="12.625" style="4" bestFit="1" customWidth="1"/>
    <col min="26" max="16384" width="9" style="4"/>
  </cols>
  <sheetData>
    <row r="1" spans="1:24" ht="18.75" x14ac:dyDescent="0.2">
      <c r="D1" s="19" t="s">
        <v>82</v>
      </c>
      <c r="E1" s="19"/>
      <c r="F1" s="19"/>
      <c r="G1" s="19"/>
      <c r="H1" s="19"/>
      <c r="I1" s="19"/>
      <c r="J1" s="19"/>
      <c r="K1" s="19"/>
      <c r="L1" s="19"/>
      <c r="M1" s="19"/>
      <c r="N1" s="19"/>
      <c r="O1" s="19"/>
      <c r="P1" s="19"/>
      <c r="Q1" s="19"/>
      <c r="R1" s="19"/>
      <c r="S1" s="19"/>
      <c r="T1" s="19"/>
      <c r="U1" s="19"/>
      <c r="V1" s="19"/>
      <c r="W1" s="19"/>
      <c r="X1" s="19"/>
    </row>
    <row r="3" spans="1:24" x14ac:dyDescent="0.15">
      <c r="D3" s="20" t="s">
        <v>83</v>
      </c>
      <c r="E3" s="2"/>
      <c r="F3" s="2"/>
      <c r="G3" s="2"/>
      <c r="H3" s="2"/>
      <c r="I3" s="2"/>
      <c r="J3" s="2"/>
      <c r="K3" s="2"/>
      <c r="L3" s="2"/>
      <c r="M3" s="2"/>
      <c r="N3" s="2"/>
      <c r="O3" s="2"/>
      <c r="P3" s="2"/>
      <c r="Q3" s="2"/>
      <c r="R3" s="2"/>
      <c r="S3" s="2"/>
      <c r="T3" s="2"/>
      <c r="U3" s="2"/>
      <c r="V3" s="2"/>
      <c r="W3" s="2"/>
      <c r="X3" s="2"/>
    </row>
    <row r="5" spans="1:24" x14ac:dyDescent="0.15">
      <c r="A5" s="21" t="s">
        <v>15</v>
      </c>
      <c r="B5" s="21" t="s">
        <v>16</v>
      </c>
      <c r="C5" s="5" t="s">
        <v>0</v>
      </c>
      <c r="D5" s="37" t="s">
        <v>53</v>
      </c>
      <c r="E5" s="38" t="s">
        <v>55</v>
      </c>
      <c r="F5" s="38" t="s">
        <v>84</v>
      </c>
      <c r="G5" s="38" t="s">
        <v>57</v>
      </c>
      <c r="H5" s="38" t="s">
        <v>59</v>
      </c>
      <c r="I5" s="6" t="s">
        <v>1</v>
      </c>
      <c r="J5" s="7" t="s">
        <v>2</v>
      </c>
    </row>
    <row r="6" spans="1:24" hidden="1" x14ac:dyDescent="0.15">
      <c r="A6" s="24"/>
      <c r="B6" s="24"/>
      <c r="C6" s="33"/>
      <c r="D6" s="35"/>
      <c r="E6" s="36"/>
      <c r="F6" s="36"/>
      <c r="G6" s="36"/>
      <c r="H6" s="36"/>
      <c r="I6" s="36"/>
      <c r="J6" s="39"/>
    </row>
    <row r="7" spans="1:24" hidden="1" x14ac:dyDescent="0.15">
      <c r="A7" s="24"/>
      <c r="B7" s="24"/>
      <c r="C7" s="33"/>
      <c r="D7" s="35"/>
      <c r="E7" s="36"/>
      <c r="F7" s="36"/>
      <c r="G7" s="36"/>
      <c r="H7" s="36"/>
      <c r="I7" s="36"/>
      <c r="J7" s="39"/>
    </row>
    <row r="8" spans="1:24" hidden="1" x14ac:dyDescent="0.15">
      <c r="A8" s="22"/>
      <c r="B8" s="22"/>
      <c r="C8" s="11" t="str">
        <f>B6&amp; "合計"</f>
        <v>合計</v>
      </c>
      <c r="D8" s="40">
        <f>SUM(D6:D7)</f>
        <v>0</v>
      </c>
      <c r="E8" s="41">
        <f t="shared" ref="E8:G8" si="0">SUM(E6:E7)</f>
        <v>0</v>
      </c>
      <c r="F8" s="41">
        <f t="shared" si="0"/>
        <v>0</v>
      </c>
      <c r="G8" s="41">
        <f t="shared" si="0"/>
        <v>0</v>
      </c>
      <c r="H8" s="41">
        <f t="shared" ref="H8:J8" si="1">SUM(H6:H7)</f>
        <v>0</v>
      </c>
      <c r="I8" s="41">
        <f t="shared" si="1"/>
        <v>0</v>
      </c>
      <c r="J8" s="42">
        <f t="shared" si="1"/>
        <v>0</v>
      </c>
    </row>
    <row r="9" spans="1:24" x14ac:dyDescent="0.15">
      <c r="A9" s="24">
        <v>271281</v>
      </c>
      <c r="B9" s="24" t="s">
        <v>85</v>
      </c>
      <c r="C9" s="33" t="s">
        <v>86</v>
      </c>
      <c r="D9" s="35">
        <v>6850</v>
      </c>
      <c r="E9" s="36">
        <v>7100</v>
      </c>
      <c r="F9" s="36">
        <v>5450</v>
      </c>
      <c r="G9" s="36">
        <v>6250</v>
      </c>
      <c r="H9" s="36">
        <v>9650</v>
      </c>
      <c r="I9" s="36">
        <v>35300</v>
      </c>
      <c r="J9" s="39">
        <v>68596</v>
      </c>
    </row>
    <row r="10" spans="1:24" x14ac:dyDescent="0.15">
      <c r="A10" s="24">
        <v>271061</v>
      </c>
      <c r="B10" s="24" t="s">
        <v>85</v>
      </c>
      <c r="C10" s="33" t="s">
        <v>87</v>
      </c>
      <c r="D10" s="35">
        <v>3950</v>
      </c>
      <c r="E10" s="36">
        <v>3700</v>
      </c>
      <c r="F10" s="36">
        <v>2850</v>
      </c>
      <c r="G10" s="36">
        <v>2400</v>
      </c>
      <c r="H10" s="36">
        <v>4750</v>
      </c>
      <c r="I10" s="36">
        <v>17650</v>
      </c>
      <c r="J10" s="39">
        <v>61929</v>
      </c>
    </row>
    <row r="11" spans="1:24" x14ac:dyDescent="0.15">
      <c r="A11" s="24">
        <v>271271</v>
      </c>
      <c r="B11" s="24" t="s">
        <v>85</v>
      </c>
      <c r="C11" s="33" t="s">
        <v>88</v>
      </c>
      <c r="D11" s="35">
        <v>9300</v>
      </c>
      <c r="E11" s="36">
        <v>6900</v>
      </c>
      <c r="F11" s="36">
        <v>5250</v>
      </c>
      <c r="G11" s="36">
        <v>3700</v>
      </c>
      <c r="H11" s="36">
        <v>13300</v>
      </c>
      <c r="I11" s="36">
        <v>38450</v>
      </c>
      <c r="J11" s="39">
        <v>82774</v>
      </c>
    </row>
    <row r="12" spans="1:24" x14ac:dyDescent="0.15">
      <c r="A12" s="24">
        <v>271231</v>
      </c>
      <c r="B12" s="24" t="s">
        <v>85</v>
      </c>
      <c r="C12" s="33" t="s">
        <v>89</v>
      </c>
      <c r="D12" s="35">
        <v>13350</v>
      </c>
      <c r="E12" s="36">
        <v>6450</v>
      </c>
      <c r="F12" s="36">
        <v>5250</v>
      </c>
      <c r="G12" s="36">
        <v>5100</v>
      </c>
      <c r="H12" s="36">
        <v>3750</v>
      </c>
      <c r="I12" s="36">
        <v>33900</v>
      </c>
      <c r="J12" s="39">
        <v>105742</v>
      </c>
    </row>
    <row r="13" spans="1:24" x14ac:dyDescent="0.15">
      <c r="A13" s="24">
        <v>271141</v>
      </c>
      <c r="B13" s="24" t="s">
        <v>85</v>
      </c>
      <c r="C13" s="33" t="s">
        <v>90</v>
      </c>
      <c r="D13" s="35">
        <v>10650</v>
      </c>
      <c r="E13" s="36">
        <v>6700</v>
      </c>
      <c r="F13" s="36">
        <v>4950</v>
      </c>
      <c r="G13" s="36">
        <v>7800</v>
      </c>
      <c r="H13" s="36"/>
      <c r="I13" s="36">
        <v>30100</v>
      </c>
      <c r="J13" s="39">
        <v>100780</v>
      </c>
    </row>
    <row r="14" spans="1:24" x14ac:dyDescent="0.15">
      <c r="A14" s="24">
        <v>271031</v>
      </c>
      <c r="B14" s="24" t="s">
        <v>85</v>
      </c>
      <c r="C14" s="33" t="s">
        <v>91</v>
      </c>
      <c r="D14" s="35">
        <v>4600</v>
      </c>
      <c r="E14" s="36">
        <v>5500</v>
      </c>
      <c r="F14" s="36">
        <v>3850</v>
      </c>
      <c r="G14" s="36">
        <v>4350</v>
      </c>
      <c r="H14" s="36">
        <v>2400</v>
      </c>
      <c r="I14" s="36">
        <v>20700</v>
      </c>
      <c r="J14" s="39">
        <v>43064</v>
      </c>
    </row>
    <row r="15" spans="1:24" x14ac:dyDescent="0.15">
      <c r="A15" s="24">
        <v>271131</v>
      </c>
      <c r="B15" s="24" t="s">
        <v>85</v>
      </c>
      <c r="C15" s="33" t="s">
        <v>92</v>
      </c>
      <c r="D15" s="35">
        <v>5400</v>
      </c>
      <c r="E15" s="36">
        <v>5750</v>
      </c>
      <c r="F15" s="36"/>
      <c r="G15" s="36">
        <v>6500</v>
      </c>
      <c r="H15" s="36"/>
      <c r="I15" s="36">
        <v>17650</v>
      </c>
      <c r="J15" s="39">
        <v>50889</v>
      </c>
    </row>
    <row r="16" spans="1:24" x14ac:dyDescent="0.15">
      <c r="A16" s="24">
        <v>271041</v>
      </c>
      <c r="B16" s="24" t="s">
        <v>85</v>
      </c>
      <c r="C16" s="33" t="s">
        <v>93</v>
      </c>
      <c r="D16" s="35">
        <v>4950</v>
      </c>
      <c r="E16" s="36">
        <v>2300</v>
      </c>
      <c r="F16" s="36">
        <v>1800</v>
      </c>
      <c r="G16" s="36">
        <v>1850</v>
      </c>
      <c r="H16" s="36"/>
      <c r="I16" s="36">
        <v>10900</v>
      </c>
      <c r="J16" s="39">
        <v>34921</v>
      </c>
    </row>
    <row r="17" spans="1:10" x14ac:dyDescent="0.15">
      <c r="A17" s="24">
        <v>271071</v>
      </c>
      <c r="B17" s="24" t="s">
        <v>85</v>
      </c>
      <c r="C17" s="33" t="s">
        <v>94</v>
      </c>
      <c r="D17" s="35">
        <v>5600</v>
      </c>
      <c r="E17" s="36">
        <v>2150</v>
      </c>
      <c r="F17" s="36">
        <v>3350</v>
      </c>
      <c r="G17" s="36">
        <v>4200</v>
      </c>
      <c r="H17" s="36"/>
      <c r="I17" s="36">
        <v>15300</v>
      </c>
      <c r="J17" s="39">
        <v>44500</v>
      </c>
    </row>
    <row r="18" spans="1:10" x14ac:dyDescent="0.15">
      <c r="A18" s="24">
        <v>271171</v>
      </c>
      <c r="B18" s="24" t="s">
        <v>85</v>
      </c>
      <c r="C18" s="33" t="s">
        <v>95</v>
      </c>
      <c r="D18" s="35">
        <v>6800</v>
      </c>
      <c r="E18" s="36">
        <v>4000</v>
      </c>
      <c r="F18" s="36">
        <v>4850</v>
      </c>
      <c r="G18" s="36">
        <v>2000</v>
      </c>
      <c r="H18" s="36"/>
      <c r="I18" s="36">
        <v>17650</v>
      </c>
      <c r="J18" s="39">
        <v>48874</v>
      </c>
    </row>
    <row r="19" spans="1:10" x14ac:dyDescent="0.15">
      <c r="A19" s="24">
        <v>271021</v>
      </c>
      <c r="B19" s="24" t="s">
        <v>85</v>
      </c>
      <c r="C19" s="33" t="s">
        <v>96</v>
      </c>
      <c r="D19" s="35">
        <v>6750</v>
      </c>
      <c r="E19" s="36">
        <v>4450</v>
      </c>
      <c r="F19" s="36">
        <v>5700</v>
      </c>
      <c r="G19" s="36">
        <v>7250</v>
      </c>
      <c r="H19" s="36"/>
      <c r="I19" s="36">
        <v>24150</v>
      </c>
      <c r="J19" s="39">
        <v>57766</v>
      </c>
    </row>
    <row r="20" spans="1:10" x14ac:dyDescent="0.15">
      <c r="A20" s="24">
        <v>271181</v>
      </c>
      <c r="B20" s="24" t="s">
        <v>85</v>
      </c>
      <c r="C20" s="33" t="s">
        <v>97</v>
      </c>
      <c r="D20" s="35">
        <v>11350</v>
      </c>
      <c r="E20" s="36">
        <v>6500</v>
      </c>
      <c r="F20" s="36">
        <v>9200</v>
      </c>
      <c r="G20" s="36">
        <v>9450</v>
      </c>
      <c r="H20" s="36"/>
      <c r="I20" s="36">
        <v>36500</v>
      </c>
      <c r="J20" s="39">
        <v>88253</v>
      </c>
    </row>
    <row r="21" spans="1:10" x14ac:dyDescent="0.15">
      <c r="A21" s="24">
        <v>271241</v>
      </c>
      <c r="B21" s="24" t="s">
        <v>85</v>
      </c>
      <c r="C21" s="33" t="s">
        <v>98</v>
      </c>
      <c r="D21" s="35">
        <v>9450</v>
      </c>
      <c r="E21" s="36">
        <v>6200</v>
      </c>
      <c r="F21" s="36">
        <v>5000</v>
      </c>
      <c r="G21" s="36">
        <v>7550</v>
      </c>
      <c r="H21" s="36"/>
      <c r="I21" s="36">
        <v>28200</v>
      </c>
      <c r="J21" s="39">
        <v>52197</v>
      </c>
    </row>
    <row r="22" spans="1:10" x14ac:dyDescent="0.15">
      <c r="A22" s="24">
        <v>271151</v>
      </c>
      <c r="B22" s="24" t="s">
        <v>85</v>
      </c>
      <c r="C22" s="33" t="s">
        <v>99</v>
      </c>
      <c r="D22" s="35">
        <v>5450</v>
      </c>
      <c r="E22" s="36">
        <v>1200</v>
      </c>
      <c r="F22" s="36">
        <v>5450</v>
      </c>
      <c r="G22" s="36">
        <v>4150</v>
      </c>
      <c r="H22" s="36"/>
      <c r="I22" s="36">
        <v>16250</v>
      </c>
      <c r="J22" s="39">
        <v>47757</v>
      </c>
    </row>
    <row r="23" spans="1:10" x14ac:dyDescent="0.15">
      <c r="A23" s="24">
        <v>271111</v>
      </c>
      <c r="B23" s="24" t="s">
        <v>85</v>
      </c>
      <c r="C23" s="33" t="s">
        <v>100</v>
      </c>
      <c r="D23" s="35">
        <v>2400</v>
      </c>
      <c r="E23" s="36"/>
      <c r="F23" s="36">
        <v>3200</v>
      </c>
      <c r="G23" s="36">
        <v>2250</v>
      </c>
      <c r="H23" s="36"/>
      <c r="I23" s="36">
        <v>7850</v>
      </c>
      <c r="J23" s="39">
        <v>50820</v>
      </c>
    </row>
    <row r="24" spans="1:10" x14ac:dyDescent="0.15">
      <c r="A24" s="24">
        <v>271091</v>
      </c>
      <c r="B24" s="24" t="s">
        <v>85</v>
      </c>
      <c r="C24" s="33" t="s">
        <v>101</v>
      </c>
      <c r="D24" s="35">
        <v>4600</v>
      </c>
      <c r="E24" s="36"/>
      <c r="F24" s="36">
        <v>3500</v>
      </c>
      <c r="G24" s="36">
        <v>2300</v>
      </c>
      <c r="H24" s="36"/>
      <c r="I24" s="36">
        <v>10400</v>
      </c>
      <c r="J24" s="39">
        <v>41496</v>
      </c>
    </row>
    <row r="25" spans="1:10" x14ac:dyDescent="0.15">
      <c r="A25" s="24">
        <v>271161</v>
      </c>
      <c r="B25" s="24" t="s">
        <v>85</v>
      </c>
      <c r="C25" s="33" t="s">
        <v>102</v>
      </c>
      <c r="D25" s="35">
        <v>6100</v>
      </c>
      <c r="E25" s="36">
        <v>6550</v>
      </c>
      <c r="F25" s="36">
        <v>9750</v>
      </c>
      <c r="G25" s="36">
        <v>7600</v>
      </c>
      <c r="H25" s="36"/>
      <c r="I25" s="36">
        <v>30000</v>
      </c>
      <c r="J25" s="39">
        <v>72213</v>
      </c>
    </row>
    <row r="26" spans="1:10" x14ac:dyDescent="0.15">
      <c r="A26" s="24">
        <v>271221</v>
      </c>
      <c r="B26" s="24" t="s">
        <v>85</v>
      </c>
      <c r="C26" s="33" t="s">
        <v>103</v>
      </c>
      <c r="D26" s="35">
        <v>6100</v>
      </c>
      <c r="E26" s="36">
        <v>2350</v>
      </c>
      <c r="F26" s="36">
        <v>4000</v>
      </c>
      <c r="G26" s="36">
        <v>2350</v>
      </c>
      <c r="H26" s="36"/>
      <c r="I26" s="36">
        <v>14800</v>
      </c>
      <c r="J26" s="39">
        <v>72602</v>
      </c>
    </row>
    <row r="27" spans="1:10" x14ac:dyDescent="0.15">
      <c r="A27" s="24">
        <v>271251</v>
      </c>
      <c r="B27" s="24" t="s">
        <v>85</v>
      </c>
      <c r="C27" s="33" t="s">
        <v>104</v>
      </c>
      <c r="D27" s="35">
        <v>10750</v>
      </c>
      <c r="E27" s="36">
        <v>4400</v>
      </c>
      <c r="F27" s="36">
        <v>5750</v>
      </c>
      <c r="G27" s="36">
        <v>3000</v>
      </c>
      <c r="H27" s="36"/>
      <c r="I27" s="36">
        <v>23900</v>
      </c>
      <c r="J27" s="39">
        <v>63762</v>
      </c>
    </row>
    <row r="28" spans="1:10" x14ac:dyDescent="0.15">
      <c r="A28" s="24">
        <v>271081</v>
      </c>
      <c r="B28" s="24" t="s">
        <v>85</v>
      </c>
      <c r="C28" s="33" t="s">
        <v>105</v>
      </c>
      <c r="D28" s="35">
        <v>5150</v>
      </c>
      <c r="E28" s="36">
        <v>2000</v>
      </c>
      <c r="F28" s="36">
        <v>6150</v>
      </c>
      <c r="G28" s="36">
        <v>3400</v>
      </c>
      <c r="H28" s="36"/>
      <c r="I28" s="36">
        <v>16700</v>
      </c>
      <c r="J28" s="39">
        <v>33875</v>
      </c>
    </row>
    <row r="29" spans="1:10" x14ac:dyDescent="0.15">
      <c r="A29" s="24">
        <v>271191</v>
      </c>
      <c r="B29" s="24" t="s">
        <v>85</v>
      </c>
      <c r="C29" s="33" t="s">
        <v>106</v>
      </c>
      <c r="D29" s="35">
        <v>7600</v>
      </c>
      <c r="E29" s="36">
        <v>7750</v>
      </c>
      <c r="F29" s="36">
        <v>7150</v>
      </c>
      <c r="G29" s="36">
        <v>3300</v>
      </c>
      <c r="H29" s="36"/>
      <c r="I29" s="36">
        <v>25800</v>
      </c>
      <c r="J29" s="39">
        <v>55828</v>
      </c>
    </row>
    <row r="30" spans="1:10" x14ac:dyDescent="0.15">
      <c r="A30" s="24">
        <v>271201</v>
      </c>
      <c r="B30" s="24" t="s">
        <v>85</v>
      </c>
      <c r="C30" s="33" t="s">
        <v>107</v>
      </c>
      <c r="D30" s="35">
        <v>11550</v>
      </c>
      <c r="E30" s="36">
        <v>7300</v>
      </c>
      <c r="F30" s="36">
        <v>8100</v>
      </c>
      <c r="G30" s="36">
        <v>6850</v>
      </c>
      <c r="H30" s="36"/>
      <c r="I30" s="36">
        <v>33800</v>
      </c>
      <c r="J30" s="39">
        <v>81109</v>
      </c>
    </row>
    <row r="31" spans="1:10" x14ac:dyDescent="0.15">
      <c r="A31" s="24">
        <v>271211</v>
      </c>
      <c r="B31" s="24" t="s">
        <v>85</v>
      </c>
      <c r="C31" s="33" t="s">
        <v>108</v>
      </c>
      <c r="D31" s="35">
        <v>8150</v>
      </c>
      <c r="E31" s="36">
        <v>6000</v>
      </c>
      <c r="F31" s="36">
        <v>6300</v>
      </c>
      <c r="G31" s="36">
        <v>5600</v>
      </c>
      <c r="H31" s="36"/>
      <c r="I31" s="36">
        <v>26050</v>
      </c>
      <c r="J31" s="39">
        <v>69637</v>
      </c>
    </row>
    <row r="32" spans="1:10" x14ac:dyDescent="0.15">
      <c r="A32" s="24">
        <v>271261</v>
      </c>
      <c r="B32" s="24" t="s">
        <v>85</v>
      </c>
      <c r="C32" s="33" t="s">
        <v>109</v>
      </c>
      <c r="D32" s="35">
        <v>15950</v>
      </c>
      <c r="E32" s="36">
        <v>8600</v>
      </c>
      <c r="F32" s="36">
        <v>10100</v>
      </c>
      <c r="G32" s="36">
        <v>15050</v>
      </c>
      <c r="H32" s="36"/>
      <c r="I32" s="36">
        <v>49700</v>
      </c>
      <c r="J32" s="39">
        <v>99970</v>
      </c>
    </row>
    <row r="33" spans="1:10" hidden="1" x14ac:dyDescent="0.15">
      <c r="A33" s="24"/>
      <c r="B33" s="24"/>
      <c r="C33" s="33"/>
      <c r="D33" s="35"/>
      <c r="E33" s="36"/>
      <c r="F33" s="36"/>
      <c r="G33" s="36"/>
      <c r="H33" s="36"/>
      <c r="I33" s="36"/>
      <c r="J33" s="39"/>
    </row>
    <row r="34" spans="1:10" x14ac:dyDescent="0.15">
      <c r="A34" s="22"/>
      <c r="B34" s="22"/>
      <c r="C34" s="11" t="str">
        <f>B9&amp; "合計"</f>
        <v>大阪市合計</v>
      </c>
      <c r="D34" s="40">
        <f>SUM(D9:D33)</f>
        <v>182800</v>
      </c>
      <c r="E34" s="41">
        <f t="shared" ref="E34:J34" si="2">SUM(E9:E33)</f>
        <v>113850</v>
      </c>
      <c r="F34" s="41">
        <f t="shared" si="2"/>
        <v>126950</v>
      </c>
      <c r="G34" s="41">
        <f t="shared" si="2"/>
        <v>124250</v>
      </c>
      <c r="H34" s="41">
        <f t="shared" si="2"/>
        <v>33850</v>
      </c>
      <c r="I34" s="41">
        <f t="shared" si="2"/>
        <v>581700</v>
      </c>
      <c r="J34" s="42">
        <f t="shared" si="2"/>
        <v>1529354</v>
      </c>
    </row>
    <row r="35" spans="1:10" x14ac:dyDescent="0.15">
      <c r="A35" s="24">
        <v>272031</v>
      </c>
      <c r="B35" s="24"/>
      <c r="C35" s="33" t="s">
        <v>110</v>
      </c>
      <c r="D35" s="35">
        <v>32300</v>
      </c>
      <c r="E35" s="36">
        <v>26800</v>
      </c>
      <c r="F35" s="36">
        <v>19900</v>
      </c>
      <c r="G35" s="36">
        <v>13450</v>
      </c>
      <c r="H35" s="36">
        <v>10200</v>
      </c>
      <c r="I35" s="36">
        <v>102650</v>
      </c>
      <c r="J35" s="39">
        <v>194745</v>
      </c>
    </row>
    <row r="36" spans="1:10" x14ac:dyDescent="0.15">
      <c r="A36" s="24">
        <v>272051</v>
      </c>
      <c r="B36" s="24"/>
      <c r="C36" s="33" t="s">
        <v>111</v>
      </c>
      <c r="D36" s="35">
        <v>28100</v>
      </c>
      <c r="E36" s="36">
        <v>27300</v>
      </c>
      <c r="F36" s="36">
        <v>19700</v>
      </c>
      <c r="G36" s="36">
        <v>10850</v>
      </c>
      <c r="H36" s="36">
        <v>12200</v>
      </c>
      <c r="I36" s="36">
        <v>98150</v>
      </c>
      <c r="J36" s="39">
        <v>175891</v>
      </c>
    </row>
    <row r="37" spans="1:10" x14ac:dyDescent="0.15">
      <c r="A37" s="24">
        <v>272241</v>
      </c>
      <c r="B37" s="24"/>
      <c r="C37" s="33" t="s">
        <v>112</v>
      </c>
      <c r="D37" s="35">
        <v>5600</v>
      </c>
      <c r="E37" s="36">
        <v>3600</v>
      </c>
      <c r="F37" s="36">
        <v>7250</v>
      </c>
      <c r="G37" s="36">
        <v>4800</v>
      </c>
      <c r="H37" s="36"/>
      <c r="I37" s="36">
        <v>21250</v>
      </c>
      <c r="J37" s="39">
        <v>41271</v>
      </c>
    </row>
    <row r="38" spans="1:10" x14ac:dyDescent="0.15">
      <c r="A38" s="24">
        <v>272201</v>
      </c>
      <c r="B38" s="24"/>
      <c r="C38" s="33" t="s">
        <v>113</v>
      </c>
      <c r="D38" s="35">
        <v>11200</v>
      </c>
      <c r="E38" s="36">
        <v>12050</v>
      </c>
      <c r="F38" s="36">
        <v>5900</v>
      </c>
      <c r="G38" s="36">
        <v>3100</v>
      </c>
      <c r="H38" s="36"/>
      <c r="I38" s="36">
        <v>32250</v>
      </c>
      <c r="J38" s="39">
        <v>62074</v>
      </c>
    </row>
    <row r="39" spans="1:10" x14ac:dyDescent="0.15">
      <c r="A39" s="24">
        <v>272041</v>
      </c>
      <c r="B39" s="24"/>
      <c r="C39" s="33" t="s">
        <v>114</v>
      </c>
      <c r="D39" s="35">
        <v>10100</v>
      </c>
      <c r="E39" s="36">
        <v>5400</v>
      </c>
      <c r="F39" s="36">
        <v>5550</v>
      </c>
      <c r="G39" s="36">
        <v>2600</v>
      </c>
      <c r="H39" s="36"/>
      <c r="I39" s="36">
        <v>23650</v>
      </c>
      <c r="J39" s="39">
        <v>49000</v>
      </c>
    </row>
    <row r="40" spans="1:10" x14ac:dyDescent="0.15">
      <c r="A40" s="24">
        <v>272111</v>
      </c>
      <c r="B40" s="24"/>
      <c r="C40" s="33" t="s">
        <v>115</v>
      </c>
      <c r="D40" s="35">
        <v>20700</v>
      </c>
      <c r="E40" s="36">
        <v>12050</v>
      </c>
      <c r="F40" s="36">
        <v>13650</v>
      </c>
      <c r="G40" s="36">
        <v>9450</v>
      </c>
      <c r="H40" s="36"/>
      <c r="I40" s="36">
        <v>55850</v>
      </c>
      <c r="J40" s="39">
        <v>128252</v>
      </c>
    </row>
    <row r="41" spans="1:10" x14ac:dyDescent="0.15">
      <c r="A41" s="24">
        <v>272071</v>
      </c>
      <c r="B41" s="24"/>
      <c r="C41" s="33" t="s">
        <v>116</v>
      </c>
      <c r="D41" s="35">
        <v>33300</v>
      </c>
      <c r="E41" s="36">
        <v>24450</v>
      </c>
      <c r="F41" s="36">
        <v>20200</v>
      </c>
      <c r="G41" s="36">
        <v>16400</v>
      </c>
      <c r="H41" s="36"/>
      <c r="I41" s="36">
        <v>94350</v>
      </c>
      <c r="J41" s="39">
        <v>162262</v>
      </c>
    </row>
    <row r="42" spans="1:10" x14ac:dyDescent="0.15">
      <c r="A42" s="24">
        <v>273001</v>
      </c>
      <c r="B42" s="24"/>
      <c r="C42" s="33" t="s">
        <v>117</v>
      </c>
      <c r="D42" s="35"/>
      <c r="E42" s="36">
        <v>3650</v>
      </c>
      <c r="F42" s="36">
        <v>1500</v>
      </c>
      <c r="G42" s="36">
        <v>500</v>
      </c>
      <c r="H42" s="36"/>
      <c r="I42" s="36">
        <v>5650</v>
      </c>
      <c r="J42" s="39">
        <v>13768</v>
      </c>
    </row>
    <row r="43" spans="1:10" x14ac:dyDescent="0.15">
      <c r="A43" s="24">
        <v>272091</v>
      </c>
      <c r="B43" s="24"/>
      <c r="C43" s="33" t="s">
        <v>118</v>
      </c>
      <c r="D43" s="35">
        <v>10900</v>
      </c>
      <c r="E43" s="36">
        <v>6350</v>
      </c>
      <c r="F43" s="36">
        <v>5950</v>
      </c>
      <c r="G43" s="36">
        <v>6350</v>
      </c>
      <c r="H43" s="36"/>
      <c r="I43" s="36">
        <v>29550</v>
      </c>
      <c r="J43" s="39">
        <v>73244</v>
      </c>
    </row>
    <row r="44" spans="1:10" x14ac:dyDescent="0.15">
      <c r="A44" s="24">
        <v>272231</v>
      </c>
      <c r="B44" s="24"/>
      <c r="C44" s="33" t="s">
        <v>119</v>
      </c>
      <c r="D44" s="35">
        <v>12450</v>
      </c>
      <c r="E44" s="36">
        <v>4100</v>
      </c>
      <c r="F44" s="36">
        <v>4700</v>
      </c>
      <c r="G44" s="36">
        <v>5400</v>
      </c>
      <c r="H44" s="36"/>
      <c r="I44" s="36">
        <v>26650</v>
      </c>
      <c r="J44" s="39">
        <v>62933</v>
      </c>
    </row>
    <row r="45" spans="1:10" x14ac:dyDescent="0.15">
      <c r="A45" s="24">
        <v>272181</v>
      </c>
      <c r="B45" s="24"/>
      <c r="C45" s="33" t="s">
        <v>120</v>
      </c>
      <c r="D45" s="35">
        <v>9350</v>
      </c>
      <c r="E45" s="36">
        <v>4450</v>
      </c>
      <c r="F45" s="36">
        <v>6900</v>
      </c>
      <c r="G45" s="36">
        <v>5750</v>
      </c>
      <c r="H45" s="36"/>
      <c r="I45" s="36">
        <v>26450</v>
      </c>
      <c r="J45" s="39">
        <v>57244</v>
      </c>
    </row>
    <row r="46" spans="1:10" x14ac:dyDescent="0.15">
      <c r="A46" s="24">
        <v>272151</v>
      </c>
      <c r="B46" s="24"/>
      <c r="C46" s="33" t="s">
        <v>121</v>
      </c>
      <c r="D46" s="35">
        <v>24450</v>
      </c>
      <c r="E46" s="36">
        <v>11250</v>
      </c>
      <c r="F46" s="36">
        <v>8850</v>
      </c>
      <c r="G46" s="36">
        <v>10000</v>
      </c>
      <c r="H46" s="36"/>
      <c r="I46" s="36">
        <v>54550</v>
      </c>
      <c r="J46" s="39">
        <v>110931</v>
      </c>
    </row>
    <row r="47" spans="1:10" x14ac:dyDescent="0.15">
      <c r="A47" s="24">
        <v>272291</v>
      </c>
      <c r="B47" s="24"/>
      <c r="C47" s="33" t="s">
        <v>122</v>
      </c>
      <c r="D47" s="35">
        <v>5550</v>
      </c>
      <c r="E47" s="36">
        <v>2700</v>
      </c>
      <c r="F47" s="36">
        <v>2600</v>
      </c>
      <c r="G47" s="36">
        <v>4600</v>
      </c>
      <c r="H47" s="36"/>
      <c r="I47" s="36">
        <v>15450</v>
      </c>
      <c r="J47" s="39">
        <v>24649</v>
      </c>
    </row>
    <row r="48" spans="1:10" x14ac:dyDescent="0.15">
      <c r="A48" s="24">
        <v>272301</v>
      </c>
      <c r="B48" s="24"/>
      <c r="C48" s="33" t="s">
        <v>123</v>
      </c>
      <c r="D48" s="35">
        <v>5100</v>
      </c>
      <c r="E48" s="36">
        <v>4600</v>
      </c>
      <c r="F48" s="36">
        <v>2450</v>
      </c>
      <c r="G48" s="36">
        <v>2600</v>
      </c>
      <c r="H48" s="36"/>
      <c r="I48" s="36">
        <v>14750</v>
      </c>
      <c r="J48" s="39">
        <v>33143</v>
      </c>
    </row>
    <row r="49" spans="1:10" x14ac:dyDescent="0.15">
      <c r="A49" s="24">
        <v>272101</v>
      </c>
      <c r="B49" s="24"/>
      <c r="C49" s="33" t="s">
        <v>124</v>
      </c>
      <c r="D49" s="35">
        <v>47500</v>
      </c>
      <c r="E49" s="36">
        <v>22350</v>
      </c>
      <c r="F49" s="36">
        <v>18400</v>
      </c>
      <c r="G49" s="36">
        <v>15750</v>
      </c>
      <c r="H49" s="36"/>
      <c r="I49" s="36">
        <v>104000</v>
      </c>
      <c r="J49" s="39">
        <v>182333</v>
      </c>
    </row>
    <row r="50" spans="1:10" x14ac:dyDescent="0.15">
      <c r="A50" s="24">
        <v>272271</v>
      </c>
      <c r="B50" s="24"/>
      <c r="C50" s="33" t="s">
        <v>125</v>
      </c>
      <c r="D50" s="35">
        <v>36300</v>
      </c>
      <c r="E50" s="36">
        <v>15900</v>
      </c>
      <c r="F50" s="36">
        <v>17000</v>
      </c>
      <c r="G50" s="36">
        <v>31450</v>
      </c>
      <c r="H50" s="36"/>
      <c r="I50" s="36">
        <v>100650</v>
      </c>
      <c r="J50" s="39">
        <v>242534</v>
      </c>
    </row>
    <row r="51" spans="1:10" x14ac:dyDescent="0.15">
      <c r="A51" s="24">
        <v>272121</v>
      </c>
      <c r="B51" s="24"/>
      <c r="C51" s="33" t="s">
        <v>126</v>
      </c>
      <c r="D51" s="35">
        <v>21750</v>
      </c>
      <c r="E51" s="36">
        <v>8800</v>
      </c>
      <c r="F51" s="36">
        <v>13950</v>
      </c>
      <c r="G51" s="36">
        <v>19200</v>
      </c>
      <c r="H51" s="36"/>
      <c r="I51" s="36">
        <v>63700</v>
      </c>
      <c r="J51" s="39">
        <v>126112</v>
      </c>
    </row>
    <row r="52" spans="1:10" x14ac:dyDescent="0.15">
      <c r="A52" s="24">
        <v>272211</v>
      </c>
      <c r="B52" s="24"/>
      <c r="C52" s="33" t="s">
        <v>127</v>
      </c>
      <c r="D52" s="35">
        <v>5150</v>
      </c>
      <c r="E52" s="36">
        <v>3900</v>
      </c>
      <c r="F52" s="36">
        <v>2550</v>
      </c>
      <c r="G52" s="36">
        <v>3700</v>
      </c>
      <c r="H52" s="36"/>
      <c r="I52" s="36">
        <v>15300</v>
      </c>
      <c r="J52" s="39">
        <v>31821</v>
      </c>
    </row>
    <row r="53" spans="1:10" x14ac:dyDescent="0.15">
      <c r="A53" s="24">
        <v>272171</v>
      </c>
      <c r="B53" s="24"/>
      <c r="C53" s="33" t="s">
        <v>128</v>
      </c>
      <c r="D53" s="35">
        <v>11300</v>
      </c>
      <c r="E53" s="36">
        <v>4250</v>
      </c>
      <c r="F53" s="36">
        <v>5900</v>
      </c>
      <c r="G53" s="36">
        <v>10050</v>
      </c>
      <c r="H53" s="36"/>
      <c r="I53" s="36">
        <v>31500</v>
      </c>
      <c r="J53" s="39">
        <v>57037</v>
      </c>
    </row>
    <row r="54" spans="1:10" x14ac:dyDescent="0.15">
      <c r="A54" s="24">
        <v>272261</v>
      </c>
      <c r="B54" s="24"/>
      <c r="C54" s="33" t="s">
        <v>129</v>
      </c>
      <c r="D54" s="35">
        <v>4100</v>
      </c>
      <c r="E54" s="36">
        <v>3200</v>
      </c>
      <c r="F54" s="36">
        <v>7500</v>
      </c>
      <c r="G54" s="36">
        <v>5150</v>
      </c>
      <c r="H54" s="36"/>
      <c r="I54" s="36">
        <v>19950</v>
      </c>
      <c r="J54" s="39">
        <v>29612</v>
      </c>
    </row>
    <row r="55" spans="1:10" x14ac:dyDescent="0.15">
      <c r="A55" s="24">
        <v>272221</v>
      </c>
      <c r="B55" s="24"/>
      <c r="C55" s="33" t="s">
        <v>130</v>
      </c>
      <c r="D55" s="35">
        <v>8900</v>
      </c>
      <c r="E55" s="36">
        <v>5050</v>
      </c>
      <c r="F55" s="36">
        <v>2700</v>
      </c>
      <c r="G55" s="36">
        <v>4650</v>
      </c>
      <c r="H55" s="36"/>
      <c r="I55" s="36">
        <v>21300</v>
      </c>
      <c r="J55" s="39">
        <v>50589</v>
      </c>
    </row>
    <row r="56" spans="1:10" x14ac:dyDescent="0.15">
      <c r="A56" s="24">
        <v>272141</v>
      </c>
      <c r="B56" s="24"/>
      <c r="C56" s="33" t="s">
        <v>131</v>
      </c>
      <c r="D56" s="35">
        <v>9950</v>
      </c>
      <c r="E56" s="36">
        <v>8050</v>
      </c>
      <c r="F56" s="36">
        <v>6700</v>
      </c>
      <c r="G56" s="36">
        <v>9050</v>
      </c>
      <c r="H56" s="36"/>
      <c r="I56" s="36">
        <v>33750</v>
      </c>
      <c r="J56" s="39">
        <v>51603</v>
      </c>
    </row>
    <row r="57" spans="1:10" x14ac:dyDescent="0.15">
      <c r="A57" s="24">
        <v>272161</v>
      </c>
      <c r="B57" s="24"/>
      <c r="C57" s="33" t="s">
        <v>132</v>
      </c>
      <c r="D57" s="35">
        <v>6900</v>
      </c>
      <c r="E57" s="36">
        <v>7650</v>
      </c>
      <c r="F57" s="36">
        <v>5300</v>
      </c>
      <c r="G57" s="36">
        <v>9750</v>
      </c>
      <c r="H57" s="36"/>
      <c r="I57" s="36">
        <v>29600</v>
      </c>
      <c r="J57" s="39">
        <v>47625</v>
      </c>
    </row>
    <row r="58" spans="1:10" x14ac:dyDescent="0.15">
      <c r="A58" s="24">
        <v>272311</v>
      </c>
      <c r="B58" s="24"/>
      <c r="C58" s="33" t="s">
        <v>133</v>
      </c>
      <c r="D58" s="35">
        <v>2650</v>
      </c>
      <c r="E58" s="36">
        <v>2250</v>
      </c>
      <c r="F58" s="36">
        <v>1100</v>
      </c>
      <c r="G58" s="36">
        <v>4000</v>
      </c>
      <c r="H58" s="36"/>
      <c r="I58" s="36">
        <v>10000</v>
      </c>
      <c r="J58" s="39">
        <v>26013</v>
      </c>
    </row>
    <row r="59" spans="1:10" x14ac:dyDescent="0.15">
      <c r="A59" s="24">
        <v>271411</v>
      </c>
      <c r="B59" s="24"/>
      <c r="C59" s="33" t="s">
        <v>134</v>
      </c>
      <c r="D59" s="35">
        <v>14450</v>
      </c>
      <c r="E59" s="36">
        <v>5700</v>
      </c>
      <c r="F59" s="36">
        <v>4050</v>
      </c>
      <c r="G59" s="36">
        <v>8450</v>
      </c>
      <c r="H59" s="36"/>
      <c r="I59" s="36">
        <v>32650</v>
      </c>
      <c r="J59" s="39">
        <v>78119</v>
      </c>
    </row>
    <row r="60" spans="1:10" x14ac:dyDescent="0.15">
      <c r="A60" s="24">
        <v>271441</v>
      </c>
      <c r="B60" s="24"/>
      <c r="C60" s="33" t="s">
        <v>135</v>
      </c>
      <c r="D60" s="35">
        <v>7400</v>
      </c>
      <c r="E60" s="36">
        <v>8300</v>
      </c>
      <c r="F60" s="36">
        <v>5550</v>
      </c>
      <c r="G60" s="36">
        <v>11800</v>
      </c>
      <c r="H60" s="36"/>
      <c r="I60" s="36">
        <v>33050</v>
      </c>
      <c r="J60" s="39">
        <v>64004</v>
      </c>
    </row>
    <row r="61" spans="1:10" x14ac:dyDescent="0.15">
      <c r="A61" s="24">
        <v>271461</v>
      </c>
      <c r="B61" s="24"/>
      <c r="C61" s="33" t="s">
        <v>136</v>
      </c>
      <c r="D61" s="35">
        <v>12450</v>
      </c>
      <c r="E61" s="36">
        <v>7250</v>
      </c>
      <c r="F61" s="36">
        <v>11300</v>
      </c>
      <c r="G61" s="36">
        <v>12600</v>
      </c>
      <c r="H61" s="36"/>
      <c r="I61" s="36">
        <v>43600</v>
      </c>
      <c r="J61" s="39">
        <v>75639</v>
      </c>
    </row>
    <row r="62" spans="1:10" x14ac:dyDescent="0.15">
      <c r="A62" s="24">
        <v>271421</v>
      </c>
      <c r="B62" s="24"/>
      <c r="C62" s="33" t="s">
        <v>137</v>
      </c>
      <c r="D62" s="35">
        <v>8700</v>
      </c>
      <c r="E62" s="36">
        <v>5900</v>
      </c>
      <c r="F62" s="36">
        <v>5300</v>
      </c>
      <c r="G62" s="36">
        <v>7900</v>
      </c>
      <c r="H62" s="36"/>
      <c r="I62" s="36">
        <v>27800</v>
      </c>
      <c r="J62" s="39">
        <v>55968</v>
      </c>
    </row>
    <row r="63" spans="1:10" x14ac:dyDescent="0.15">
      <c r="A63" s="24">
        <v>271431</v>
      </c>
      <c r="B63" s="24"/>
      <c r="C63" s="33" t="s">
        <v>138</v>
      </c>
      <c r="D63" s="35">
        <v>6200</v>
      </c>
      <c r="E63" s="36">
        <v>4850</v>
      </c>
      <c r="F63" s="36">
        <v>7250</v>
      </c>
      <c r="G63" s="36">
        <v>5850</v>
      </c>
      <c r="H63" s="36"/>
      <c r="I63" s="36">
        <v>24150</v>
      </c>
      <c r="J63" s="39">
        <v>39934</v>
      </c>
    </row>
    <row r="64" spans="1:10" x14ac:dyDescent="0.15">
      <c r="A64" s="24">
        <v>271451</v>
      </c>
      <c r="B64" s="24"/>
      <c r="C64" s="33" t="s">
        <v>139</v>
      </c>
      <c r="D64" s="35">
        <v>8150</v>
      </c>
      <c r="E64" s="36">
        <v>11000</v>
      </c>
      <c r="F64" s="36">
        <v>9050</v>
      </c>
      <c r="G64" s="36">
        <v>9400</v>
      </c>
      <c r="H64" s="36"/>
      <c r="I64" s="36">
        <v>37600</v>
      </c>
      <c r="J64" s="39">
        <v>65377</v>
      </c>
    </row>
    <row r="65" spans="1:10" x14ac:dyDescent="0.15">
      <c r="A65" s="24">
        <v>271471</v>
      </c>
      <c r="B65" s="24"/>
      <c r="C65" s="33" t="s">
        <v>140</v>
      </c>
      <c r="D65" s="35">
        <v>2450</v>
      </c>
      <c r="E65" s="36">
        <v>800</v>
      </c>
      <c r="F65" s="36">
        <v>1550</v>
      </c>
      <c r="G65" s="36">
        <v>1750</v>
      </c>
      <c r="H65" s="36"/>
      <c r="I65" s="36">
        <v>6550</v>
      </c>
      <c r="J65" s="39">
        <v>17110</v>
      </c>
    </row>
    <row r="66" spans="1:10" x14ac:dyDescent="0.15">
      <c r="A66" s="24">
        <v>272251</v>
      </c>
      <c r="B66" s="24"/>
      <c r="C66" s="33" t="s">
        <v>141</v>
      </c>
      <c r="D66" s="35">
        <v>4700</v>
      </c>
      <c r="E66" s="36">
        <v>2150</v>
      </c>
      <c r="F66" s="36">
        <v>4400</v>
      </c>
      <c r="G66" s="36">
        <v>3250</v>
      </c>
      <c r="H66" s="36"/>
      <c r="I66" s="36">
        <v>14500</v>
      </c>
      <c r="J66" s="39">
        <v>25920</v>
      </c>
    </row>
    <row r="67" spans="1:10" x14ac:dyDescent="0.15">
      <c r="A67" s="24">
        <v>272061</v>
      </c>
      <c r="B67" s="24"/>
      <c r="C67" s="33" t="s">
        <v>142</v>
      </c>
      <c r="D67" s="35">
        <v>5600</v>
      </c>
      <c r="E67" s="36">
        <v>5000</v>
      </c>
      <c r="F67" s="36">
        <v>3200</v>
      </c>
      <c r="G67" s="36">
        <v>8050</v>
      </c>
      <c r="H67" s="36"/>
      <c r="I67" s="36">
        <v>21850</v>
      </c>
      <c r="J67" s="39">
        <v>34829</v>
      </c>
    </row>
    <row r="68" spans="1:10" x14ac:dyDescent="0.15">
      <c r="A68" s="24">
        <v>273401</v>
      </c>
      <c r="B68" s="24"/>
      <c r="C68" s="33" t="s">
        <v>143</v>
      </c>
      <c r="D68" s="35"/>
      <c r="E68" s="36"/>
      <c r="F68" s="36">
        <v>650</v>
      </c>
      <c r="G68" s="36">
        <v>1000</v>
      </c>
      <c r="H68" s="36"/>
      <c r="I68" s="36">
        <v>1650</v>
      </c>
      <c r="J68" s="39">
        <v>7875</v>
      </c>
    </row>
    <row r="69" spans="1:10" x14ac:dyDescent="0.15">
      <c r="A69" s="24">
        <v>272191</v>
      </c>
      <c r="B69" s="24"/>
      <c r="C69" s="33" t="s">
        <v>144</v>
      </c>
      <c r="D69" s="35">
        <v>11550</v>
      </c>
      <c r="E69" s="36">
        <v>6400</v>
      </c>
      <c r="F69" s="36">
        <v>7900</v>
      </c>
      <c r="G69" s="36">
        <v>13200</v>
      </c>
      <c r="H69" s="36"/>
      <c r="I69" s="36">
        <v>39050</v>
      </c>
      <c r="J69" s="39">
        <v>80303</v>
      </c>
    </row>
    <row r="70" spans="1:10" x14ac:dyDescent="0.15">
      <c r="A70" s="24">
        <v>272021</v>
      </c>
      <c r="B70" s="24"/>
      <c r="C70" s="33" t="s">
        <v>145</v>
      </c>
      <c r="D70" s="35">
        <v>17400</v>
      </c>
      <c r="E70" s="36">
        <v>7500</v>
      </c>
      <c r="F70" s="36">
        <v>7550</v>
      </c>
      <c r="G70" s="36">
        <v>16200</v>
      </c>
      <c r="H70" s="36"/>
      <c r="I70" s="36">
        <v>48650</v>
      </c>
      <c r="J70" s="39">
        <v>88438</v>
      </c>
    </row>
    <row r="71" spans="1:10" x14ac:dyDescent="0.15">
      <c r="A71" s="24">
        <v>272081</v>
      </c>
      <c r="B71" s="24"/>
      <c r="C71" s="33" t="s">
        <v>146</v>
      </c>
      <c r="D71" s="35">
        <v>8150</v>
      </c>
      <c r="E71" s="36">
        <v>2750</v>
      </c>
      <c r="F71" s="36">
        <v>2550</v>
      </c>
      <c r="G71" s="36">
        <v>5450</v>
      </c>
      <c r="H71" s="36"/>
      <c r="I71" s="36">
        <v>18900</v>
      </c>
      <c r="J71" s="39">
        <v>37933</v>
      </c>
    </row>
    <row r="72" spans="1:10" x14ac:dyDescent="0.15">
      <c r="A72" s="24">
        <v>272131</v>
      </c>
      <c r="B72" s="24"/>
      <c r="C72" s="33" t="s">
        <v>147</v>
      </c>
      <c r="D72" s="35">
        <v>8600</v>
      </c>
      <c r="E72" s="36">
        <v>8850</v>
      </c>
      <c r="F72" s="36">
        <v>2250</v>
      </c>
      <c r="G72" s="36">
        <v>4850</v>
      </c>
      <c r="H72" s="36"/>
      <c r="I72" s="36">
        <v>24550</v>
      </c>
      <c r="J72" s="39">
        <v>47529</v>
      </c>
    </row>
    <row r="73" spans="1:10" x14ac:dyDescent="0.15">
      <c r="A73" s="24">
        <v>272281</v>
      </c>
      <c r="B73" s="24"/>
      <c r="C73" s="33" t="s">
        <v>148</v>
      </c>
      <c r="D73" s="35">
        <v>5350</v>
      </c>
      <c r="E73" s="36">
        <v>1100</v>
      </c>
      <c r="F73" s="36"/>
      <c r="G73" s="36">
        <v>5500</v>
      </c>
      <c r="H73" s="36"/>
      <c r="I73" s="36">
        <v>11950</v>
      </c>
      <c r="J73" s="39">
        <v>26421</v>
      </c>
    </row>
    <row r="74" spans="1:10" x14ac:dyDescent="0.15">
      <c r="A74" s="24">
        <v>272321</v>
      </c>
      <c r="B74" s="24"/>
      <c r="C74" s="33" t="s">
        <v>149</v>
      </c>
      <c r="D74" s="35">
        <v>5050</v>
      </c>
      <c r="E74" s="36">
        <v>1650</v>
      </c>
      <c r="F74" s="36">
        <v>1850</v>
      </c>
      <c r="G74" s="36">
        <v>3450</v>
      </c>
      <c r="H74" s="36"/>
      <c r="I74" s="36">
        <v>12000</v>
      </c>
      <c r="J74" s="39">
        <v>24178</v>
      </c>
    </row>
    <row r="75" spans="1:10" x14ac:dyDescent="0.15">
      <c r="A75" s="24">
        <v>273601</v>
      </c>
      <c r="B75" s="24"/>
      <c r="C75" s="33" t="s">
        <v>150</v>
      </c>
      <c r="D75" s="35">
        <v>5700</v>
      </c>
      <c r="E75" s="36">
        <v>2650</v>
      </c>
      <c r="F75" s="36">
        <v>3100</v>
      </c>
      <c r="G75" s="36">
        <v>5050</v>
      </c>
      <c r="H75" s="36"/>
      <c r="I75" s="36">
        <v>16500</v>
      </c>
      <c r="J75" s="39">
        <v>29973</v>
      </c>
    </row>
    <row r="76" spans="1:10" x14ac:dyDescent="0.15">
      <c r="A76" s="24">
        <v>273201</v>
      </c>
      <c r="B76" s="24"/>
      <c r="C76" s="99" t="str">
        <f>HYPERLINK("#'部数表'!B9","豊能郡")</f>
        <v>豊能郡</v>
      </c>
      <c r="D76" s="35">
        <v>1300</v>
      </c>
      <c r="E76" s="36">
        <v>1100</v>
      </c>
      <c r="F76" s="36"/>
      <c r="G76" s="36">
        <v>400</v>
      </c>
      <c r="H76" s="36"/>
      <c r="I76" s="36">
        <v>2800</v>
      </c>
      <c r="J76" s="39">
        <v>13245</v>
      </c>
    </row>
    <row r="77" spans="1:10" hidden="1" x14ac:dyDescent="0.15">
      <c r="A77" s="24"/>
      <c r="B77" s="24"/>
      <c r="C77" s="33"/>
      <c r="D77" s="35"/>
      <c r="E77" s="36"/>
      <c r="F77" s="36"/>
      <c r="G77" s="36"/>
      <c r="H77" s="36"/>
      <c r="I77" s="36"/>
      <c r="J77" s="39"/>
    </row>
    <row r="78" spans="1:10" hidden="1" x14ac:dyDescent="0.15">
      <c r="A78" s="22"/>
      <c r="B78" s="22"/>
      <c r="C78" s="11" t="str">
        <f>B35&amp; "合計"</f>
        <v>合計</v>
      </c>
      <c r="D78" s="40">
        <f>SUM(D35:D77)</f>
        <v>496800</v>
      </c>
      <c r="E78" s="41">
        <f t="shared" ref="E78:J78" si="3">SUM(E35:E77)</f>
        <v>313100</v>
      </c>
      <c r="F78" s="41">
        <f t="shared" si="3"/>
        <v>283700</v>
      </c>
      <c r="G78" s="41">
        <f t="shared" si="3"/>
        <v>332750</v>
      </c>
      <c r="H78" s="41">
        <f t="shared" si="3"/>
        <v>22400</v>
      </c>
      <c r="I78" s="41">
        <f t="shared" si="3"/>
        <v>1448750</v>
      </c>
      <c r="J78" s="42">
        <f t="shared" si="3"/>
        <v>2847481</v>
      </c>
    </row>
    <row r="79" spans="1:10" hidden="1" x14ac:dyDescent="0.15">
      <c r="A79" s="24"/>
      <c r="B79" s="24"/>
      <c r="C79" s="9"/>
      <c r="D79" s="35"/>
      <c r="E79" s="36"/>
      <c r="F79" s="36"/>
      <c r="G79" s="36"/>
      <c r="H79" s="36"/>
      <c r="I79" s="36"/>
      <c r="J79" s="39"/>
    </row>
    <row r="80" spans="1:10" x14ac:dyDescent="0.15">
      <c r="A80" s="23"/>
      <c r="B80" s="23"/>
      <c r="C80" s="10" t="s">
        <v>3</v>
      </c>
      <c r="D80" s="43">
        <f>SUM(D6:D79)/2</f>
        <v>679600</v>
      </c>
      <c r="E80" s="44">
        <f t="shared" ref="E80:G80" si="4">SUM(E6:E79)/2</f>
        <v>426950</v>
      </c>
      <c r="F80" s="44">
        <f t="shared" si="4"/>
        <v>410650</v>
      </c>
      <c r="G80" s="44">
        <f t="shared" si="4"/>
        <v>457000</v>
      </c>
      <c r="H80" s="44">
        <f>SUM(H6:H79)/2</f>
        <v>56250</v>
      </c>
      <c r="I80" s="44">
        <f>SUM(I6:I79)/2</f>
        <v>2030450</v>
      </c>
      <c r="J80" s="45">
        <f>SUM(J6:J79)/2</f>
        <v>4376835</v>
      </c>
    </row>
  </sheetData>
  <sheetProtection sheet="1" objects="1" scenarios="1"/>
  <phoneticPr fontId="1"/>
  <hyperlinks>
    <hyperlink ref="C8" location="'6'!R33C1" display="'6'!R33C1"/>
    <hyperlink ref="C80" location="'22'!R39C1" display="'22'!R39C1"/>
    <hyperlink ref="C34" location="'6'!R33C1" display="'6'!R33C1"/>
    <hyperlink ref="C78" location="'6'!R33C1" display="'6'!R33C1"/>
  </hyperlinks>
  <pageMargins left="0.70866141732283472" right="0.70866141732283472" top="0.74803149606299213" bottom="0.74803149606299213" header="0.31496062992125984" footer="0.31496062992125984"/>
  <pageSetup paperSize="9" fitToHeight="0" pageOrder="overThenDown" orientation="portrait" r:id="rId1"/>
  <headerFooter>
    <oddFooter>&amp;C&amp;P/&amp;N&amp;R株式会社　読宣</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27"/>
  <sheetViews>
    <sheetView view="pageBreakPreview" zoomScaleNormal="100" zoomScaleSheetLayoutView="100" workbookViewId="0">
      <selection activeCell="AF177" sqref="AF177"/>
    </sheetView>
  </sheetViews>
  <sheetFormatPr defaultColWidth="11.625" defaultRowHeight="12" x14ac:dyDescent="0.15"/>
  <cols>
    <col min="1" max="49" width="2.875" style="100" customWidth="1"/>
    <col min="50" max="16384" width="11.625" style="100"/>
  </cols>
  <sheetData>
    <row r="1" spans="1:49" x14ac:dyDescent="0.15">
      <c r="A1" s="149" t="s">
        <v>151</v>
      </c>
      <c r="B1" s="149"/>
      <c r="C1" s="149"/>
      <c r="D1" s="149"/>
      <c r="E1" s="149"/>
      <c r="F1" s="149"/>
      <c r="G1" s="149"/>
      <c r="H1" s="149"/>
      <c r="I1" s="149" t="s">
        <v>19</v>
      </c>
      <c r="J1" s="149"/>
      <c r="K1" s="149"/>
      <c r="L1" s="149"/>
      <c r="M1" s="149" t="s">
        <v>152</v>
      </c>
      <c r="N1" s="149"/>
      <c r="O1" s="149"/>
      <c r="P1" s="149"/>
      <c r="Q1" s="149" t="s">
        <v>153</v>
      </c>
      <c r="R1" s="149"/>
      <c r="S1" s="149"/>
      <c r="T1" s="149"/>
      <c r="U1" s="149"/>
      <c r="V1" s="149"/>
      <c r="W1" s="149"/>
      <c r="X1" s="149"/>
      <c r="Y1" s="149"/>
      <c r="Z1" s="149"/>
      <c r="AA1" s="149"/>
      <c r="AB1" s="149"/>
      <c r="AC1" s="149"/>
      <c r="AD1" s="149"/>
      <c r="AE1" s="149"/>
      <c r="AF1" s="149"/>
      <c r="AG1" s="149" t="s">
        <v>154</v>
      </c>
      <c r="AH1" s="149"/>
      <c r="AI1" s="149"/>
      <c r="AJ1" s="149"/>
      <c r="AK1" s="149"/>
      <c r="AL1" s="149"/>
      <c r="AM1" s="149"/>
      <c r="AN1" s="149"/>
      <c r="AO1" s="149"/>
      <c r="AP1" s="149"/>
      <c r="AQ1" s="149"/>
      <c r="AR1" s="149"/>
      <c r="AS1" s="149"/>
      <c r="AT1" s="149"/>
      <c r="AU1" s="149"/>
      <c r="AV1" s="149"/>
      <c r="AW1" s="149"/>
    </row>
    <row r="2" spans="1:49" ht="13.5" customHeight="1" x14ac:dyDescent="0.15">
      <c r="A2" s="150"/>
      <c r="B2" s="151"/>
      <c r="C2" s="151"/>
      <c r="D2" s="151"/>
      <c r="E2" s="151"/>
      <c r="F2" s="151"/>
      <c r="G2" s="151"/>
      <c r="H2" s="152"/>
      <c r="I2" s="153"/>
      <c r="J2" s="154"/>
      <c r="K2" s="154"/>
      <c r="L2" s="155"/>
      <c r="M2" s="156"/>
      <c r="N2" s="157"/>
      <c r="O2" s="157"/>
      <c r="P2" s="157"/>
      <c r="Q2" s="158" t="s">
        <v>155</v>
      </c>
      <c r="R2" s="159"/>
      <c r="S2" s="159"/>
      <c r="T2" s="159"/>
      <c r="U2" s="159"/>
      <c r="V2" s="159"/>
      <c r="W2" s="159"/>
      <c r="X2" s="159"/>
      <c r="Y2" s="159"/>
      <c r="Z2" s="159"/>
      <c r="AA2" s="159"/>
      <c r="AB2" s="159"/>
      <c r="AC2" s="159"/>
      <c r="AD2" s="159"/>
      <c r="AE2" s="159"/>
      <c r="AF2" s="160"/>
      <c r="AG2" s="158"/>
      <c r="AH2" s="159"/>
      <c r="AI2" s="159"/>
      <c r="AJ2" s="159"/>
      <c r="AK2" s="159"/>
      <c r="AL2" s="159"/>
      <c r="AM2" s="159"/>
      <c r="AN2" s="159"/>
      <c r="AO2" s="159"/>
      <c r="AP2" s="159"/>
      <c r="AQ2" s="159"/>
      <c r="AR2" s="159"/>
      <c r="AS2" s="159"/>
      <c r="AT2" s="159"/>
      <c r="AU2" s="159"/>
      <c r="AV2" s="159"/>
      <c r="AW2" s="160"/>
    </row>
    <row r="4" spans="1:49" ht="13.5" x14ac:dyDescent="0.15">
      <c r="E4" s="101" t="s">
        <v>156</v>
      </c>
    </row>
    <row r="45" spans="5:5" ht="13.5" x14ac:dyDescent="0.15">
      <c r="E45" s="101" t="s">
        <v>157</v>
      </c>
    </row>
    <row r="86" spans="5:5" ht="13.5" x14ac:dyDescent="0.15">
      <c r="E86" s="101" t="s">
        <v>158</v>
      </c>
    </row>
    <row r="127" spans="5:5" ht="13.5" x14ac:dyDescent="0.15">
      <c r="E127" s="101" t="s">
        <v>159</v>
      </c>
    </row>
  </sheetData>
  <mergeCells count="10">
    <mergeCell ref="A2:H2"/>
    <mergeCell ref="I2:L2"/>
    <mergeCell ref="M2:P2"/>
    <mergeCell ref="Q2:AF2"/>
    <mergeCell ref="AG2:AW2"/>
    <mergeCell ref="A1:H1"/>
    <mergeCell ref="I1:L1"/>
    <mergeCell ref="M1:P1"/>
    <mergeCell ref="Q1:AF1"/>
    <mergeCell ref="AG1:AW1"/>
  </mergeCells>
  <phoneticPr fontId="1"/>
  <pageMargins left="0.39370078740157499" right="0.39370078740157499" top="0.39370078740157499" bottom="0.39370078740157499" header="0.511811023622047" footer="0.511811023622047"/>
  <pageSetup paperSize="9" fitToHeight="0" orientation="landscape" horizontalDpi="300" verticalDpi="300" r:id="rId1"/>
  <headerFooter alignWithMargins="0"/>
  <rowBreaks count="4" manualBreakCount="4">
    <brk id="43" max="16383" man="1"/>
    <brk id="84" max="16383" man="1"/>
    <brk id="125" max="16383" man="1"/>
    <brk id="16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17</vt:i4>
      </vt:variant>
    </vt:vector>
  </HeadingPairs>
  <TitlesOfParts>
    <vt:vector size="22" baseType="lpstr">
      <vt:lpstr>注意事項</vt:lpstr>
      <vt:lpstr>配布部数一覧表</vt:lpstr>
      <vt:lpstr>部数表</vt:lpstr>
      <vt:lpstr>総部数_大阪府</vt:lpstr>
      <vt:lpstr>Map画像</vt:lpstr>
      <vt:lpstr>Map画像!Print_Area</vt:lpstr>
      <vt:lpstr>Map画像!Print_Titles</vt:lpstr>
      <vt:lpstr>総部数_大阪府!Print_Titles</vt:lpstr>
      <vt:lpstr>配布部数一覧表!Print_Titles</vt:lpstr>
      <vt:lpstr>部数表!Print_Titles</vt:lpstr>
      <vt:lpstr>部数表フッタ_コメント</vt:lpstr>
      <vt:lpstr>部数表ヘッダ_サイズ</vt:lpstr>
      <vt:lpstr>部数表ヘッダ_スポンサー</vt:lpstr>
      <vt:lpstr>部数表ヘッダ_タイトル</vt:lpstr>
      <vt:lpstr>部数表ヘッダ_更新日</vt:lpstr>
      <vt:lpstr>部数表ヘッダ_作成日</vt:lpstr>
      <vt:lpstr>部数表ヘッダ_折込日</vt:lpstr>
      <vt:lpstr>部数表ヘッダ_得意先</vt:lpstr>
      <vt:lpstr>部数表ヘッダ_配布枚数</vt:lpstr>
      <vt:lpstr>部数表ヘッダ_備考</vt:lpstr>
      <vt:lpstr>部数表明細_区域指定</vt:lpstr>
      <vt:lpstr>部数表!部数表明細_日経部数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株式会社 読宣</dc:creator>
  <cp:lastModifiedBy>test</cp:lastModifiedBy>
  <cp:lastPrinted>2017-07-17T08:18:15Z</cp:lastPrinted>
  <dcterms:created xsi:type="dcterms:W3CDTF">1997-01-08T22:48:59Z</dcterms:created>
  <dcterms:modified xsi:type="dcterms:W3CDTF">2021-09-13T09:01:41Z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2.0.6</vt:lpwstr>
  </property>
</Properties>
</file>